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<sst xmlns="http://schemas.openxmlformats.org/spreadsheetml/2006/main" count="114" uniqueCount="81">
  <si>
    <t xml:space="preserve">Годишен отчет за работата на Районен съд - </t>
  </si>
  <si>
    <t xml:space="preserve">Мездра </t>
  </si>
  <si>
    <t>за   2007година</t>
  </si>
  <si>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</si>
  <si>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</si>
  <si>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</si>
  <si>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</si>
  <si>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</si>
  <si>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</si>
  <si>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</si>
  <si>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</si>
  <si>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</si>
  <si>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чл.382 НПК</t>
  </si>
  <si>
    <t>Споразум. по чл.384 НПК или спог. по 125 ГПК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</si>
  <si>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</si>
  <si>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</si>
  <si>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</si>
  <si>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</si>
  <si>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</si>
  <si>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</si>
  <si>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</si>
  <si>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</si>
  <si>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</si>
  <si>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</si>
  <si>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</si>
  <si>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</si>
  <si>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</si>
  <si>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</si>
  <si>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</si>
  <si>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</si>
  <si>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</si>
  <si>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</si>
  <si>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</si>
  <si>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</si>
  <si>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</si>
  <si>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</si>
  <si>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</si>
  <si>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</si>
  <si>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</si>
  <si>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</si>
  <si>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</si>
  <si>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</si>
  <si>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</si>
  <si>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</si>
  <si>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</si>
  <si>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</si>
  <si>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</si>
  <si>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</si>
  <si>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</si>
  <si>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</si>
  <si>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</si>
  <si>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</si>
  <si>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</si>
  <si>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</si>
  <si>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</si>
  <si>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</si>
  <si>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</si>
  <si>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</si>
  <si>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</si>
  <si>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</si>
  <si>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</si>
  <si>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</si>
  <si>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</si>
  <si>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</si>
  <si>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</si>
  <si>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</si>
  <si>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</si>
  <si>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</si>
  <si>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</si>
  <si>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</si>
  <si>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</si>
  <si>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</si>
  <si>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</si>
  <si>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Административен ръководител:               </t>
  </si>
  <si>
    <t xml:space="preserve">Изготвил:                                 </t>
  </si>
  <si>
    <t>/ Пенка Петрова /</t>
  </si>
  <si>
    <t>Стефка Лалова</t>
  </si>
  <si>
    <t>/подпис и печат/</t>
  </si>
  <si>
    <t xml:space="preserve"> /име,фамилия/</t>
  </si>
  <si>
    <t>телефон за връзка:.................................</t>
  </si>
  <si>
    <t xml:space="preserve">0910/9 25 48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</si>
</sst>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9" fontId="2" fillId="4" borderId="32" xfId="2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  <protection/>
    </xf>
    <xf numFmtId="9" fontId="2" fillId="4" borderId="46" xfId="20" applyFont="1" applyFill="1" applyBorder="1" applyAlignment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9" fontId="2" fillId="4" borderId="49" xfId="2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9" fontId="2" fillId="4" borderId="51" xfId="2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9" fontId="2" fillId="4" borderId="32" xfId="2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2" fillId="4" borderId="53" xfId="0" applyNumberFormat="1" applyFont="1" applyFill="1" applyBorder="1" applyAlignment="1">
      <alignment horizontal="center" vertical="center" wrapText="1"/>
    </xf>
    <xf numFmtId="2" fontId="2" fillId="4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4" borderId="54" xfId="0" applyNumberFormat="1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5" fillId="0" borderId="0" xfId="19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J66" sqref="J66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9.00390625" style="0" customWidth="1"/>
    <col min="6" max="6" width="10.0039062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3" width="8.28125" style="0" customWidth="1"/>
    <col min="14" max="14" width="8.7109375" style="0" customWidth="1"/>
    <col min="15" max="15" width="7.140625" style="0" customWidth="1"/>
    <col min="16" max="16" width="5.8515625" style="0" customWidth="1"/>
    <col min="17" max="17" width="7.140625" style="0" customWidth="1"/>
    <col min="18" max="18" width="11.7109375" style="0" customWidth="1"/>
  </cols>
  <sheetData>
    <row r="1" spans="1:18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3"/>
      <c r="L1" s="3"/>
      <c r="M1" s="3"/>
      <c r="N1" s="3"/>
      <c r="O1" s="4"/>
      <c r="P1" s="5"/>
      <c r="Q1" s="5"/>
      <c r="R1" s="5"/>
    </row>
    <row r="2" spans="1:18" ht="15.75" customHeight="1" thickBo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10"/>
      <c r="Q2" s="10"/>
      <c r="R2" s="11"/>
    </row>
    <row r="3" spans="1:18" ht="13.5" customHeight="1" thickBot="1">
      <c r="A3" s="12"/>
      <c r="B3" s="13"/>
      <c r="C3" s="14"/>
      <c r="D3" s="15"/>
      <c r="E3" s="16"/>
      <c r="F3" s="17"/>
      <c r="G3" s="18" t="s">
        <v>3</v>
      </c>
      <c r="H3" s="18"/>
      <c r="I3" s="18"/>
      <c r="J3" s="19"/>
      <c r="K3" s="18" t="s">
        <v>4</v>
      </c>
      <c r="L3" s="18"/>
      <c r="M3" s="18"/>
      <c r="N3" s="18"/>
      <c r="O3" s="18"/>
      <c r="P3" s="12"/>
      <c r="Q3" s="19"/>
      <c r="R3" s="20"/>
    </row>
    <row r="4" spans="1:18" ht="62.25" customHeight="1">
      <c r="A4" s="21"/>
      <c r="B4" s="22"/>
      <c r="C4" s="23" t="s">
        <v>5</v>
      </c>
      <c r="D4" s="24" t="s">
        <v>6</v>
      </c>
      <c r="E4" s="25" t="s">
        <v>7</v>
      </c>
      <c r="F4" s="26" t="s">
        <v>8</v>
      </c>
      <c r="G4" s="27" t="s">
        <v>9</v>
      </c>
      <c r="H4" s="28" t="s">
        <v>10</v>
      </c>
      <c r="I4" s="29"/>
      <c r="J4" s="30" t="s">
        <v>11</v>
      </c>
      <c r="K4" s="27" t="s">
        <v>9</v>
      </c>
      <c r="L4" s="31" t="s">
        <v>12</v>
      </c>
      <c r="M4" s="31" t="s">
        <v>13</v>
      </c>
      <c r="N4" s="32" t="s">
        <v>14</v>
      </c>
      <c r="O4" s="33" t="s">
        <v>15</v>
      </c>
      <c r="P4" s="21" t="s">
        <v>16</v>
      </c>
      <c r="Q4" s="30" t="s">
        <v>17</v>
      </c>
      <c r="R4" s="34" t="s">
        <v>18</v>
      </c>
    </row>
    <row r="5" spans="1:18" ht="13.5" thickBot="1">
      <c r="A5" s="35"/>
      <c r="B5" s="36"/>
      <c r="C5" s="37"/>
      <c r="D5" s="38"/>
      <c r="E5" s="39"/>
      <c r="F5" s="40"/>
      <c r="G5" s="41"/>
      <c r="H5" s="42" t="s">
        <v>19</v>
      </c>
      <c r="I5" s="10" t="s">
        <v>20</v>
      </c>
      <c r="J5" s="43"/>
      <c r="K5" s="41"/>
      <c r="L5" s="44"/>
      <c r="M5" s="44"/>
      <c r="N5" s="45"/>
      <c r="O5" s="46"/>
      <c r="P5" s="35"/>
      <c r="Q5" s="43"/>
      <c r="R5" s="47"/>
    </row>
    <row r="6" spans="1:18" ht="16.5" customHeight="1">
      <c r="A6" s="48" t="s">
        <v>21</v>
      </c>
      <c r="B6" s="49"/>
      <c r="C6" s="50">
        <v>2005</v>
      </c>
      <c r="D6" s="51"/>
      <c r="E6" s="52"/>
      <c r="F6" s="53">
        <f>E6+D6</f>
        <v>0</v>
      </c>
      <c r="G6" s="54">
        <f>J6+K6</f>
        <v>0</v>
      </c>
      <c r="H6" s="52"/>
      <c r="I6" s="55">
        <f>IF(G6&lt;&gt;0,H6/G6,0)</f>
        <v>0</v>
      </c>
      <c r="J6" s="56"/>
      <c r="K6" s="57">
        <f>SUM(L6:O6)</f>
        <v>0</v>
      </c>
      <c r="L6" s="52"/>
      <c r="M6" s="52"/>
      <c r="N6" s="52"/>
      <c r="O6" s="58"/>
      <c r="P6" s="56"/>
      <c r="Q6" s="59">
        <f>F6-G6</f>
        <v>0</v>
      </c>
      <c r="R6" s="56"/>
    </row>
    <row r="7" spans="1:18" ht="12.75">
      <c r="A7" s="49" t="s">
        <v>22</v>
      </c>
      <c r="B7" s="60" t="s">
        <v>23</v>
      </c>
      <c r="C7" s="61">
        <v>2006</v>
      </c>
      <c r="D7" s="62"/>
      <c r="E7" s="63"/>
      <c r="F7" s="64">
        <f>E7+D7</f>
        <v>0</v>
      </c>
      <c r="G7" s="65">
        <f aca="true" t="shared" si="0" ref="G7:G35">J7+K7</f>
        <v>0</v>
      </c>
      <c r="H7" s="63"/>
      <c r="I7" s="66">
        <f>IF(G7&lt;&gt;0,H7/G7,0)</f>
        <v>0</v>
      </c>
      <c r="J7" s="67"/>
      <c r="K7" s="68">
        <f aca="true" t="shared" si="1" ref="K7:K35">SUM(L7:O7)</f>
        <v>0</v>
      </c>
      <c r="L7" s="63"/>
      <c r="M7" s="63"/>
      <c r="N7" s="63"/>
      <c r="O7" s="69"/>
      <c r="P7" s="67"/>
      <c r="Q7" s="70">
        <f>F7-G7</f>
        <v>0</v>
      </c>
      <c r="R7" s="67"/>
    </row>
    <row r="8" spans="1:18" ht="15.75" customHeight="1" thickBot="1">
      <c r="A8" s="71" t="s">
        <v>24</v>
      </c>
      <c r="B8" s="72"/>
      <c r="C8" s="73">
        <v>2007</v>
      </c>
      <c r="D8" s="74">
        <v>134</v>
      </c>
      <c r="E8" s="75">
        <v>522</v>
      </c>
      <c r="F8" s="76">
        <f aca="true" t="shared" si="2" ref="F8:F41">E8+D8</f>
        <v>656</v>
      </c>
      <c r="G8" s="77">
        <f t="shared" si="0"/>
        <v>532</v>
      </c>
      <c r="H8" s="75">
        <v>414</v>
      </c>
      <c r="I8" s="78">
        <f>IF(G8&lt;&gt;0,H8/G8,0)</f>
        <v>0.7781954887218046</v>
      </c>
      <c r="J8" s="79">
        <v>410</v>
      </c>
      <c r="K8" s="80">
        <f t="shared" si="1"/>
        <v>122</v>
      </c>
      <c r="L8" s="75">
        <v>0</v>
      </c>
      <c r="M8" s="75">
        <v>35</v>
      </c>
      <c r="N8" s="75">
        <v>0</v>
      </c>
      <c r="O8" s="81">
        <v>87</v>
      </c>
      <c r="P8" s="79">
        <v>1132</v>
      </c>
      <c r="Q8" s="82">
        <f aca="true" t="shared" si="3" ref="Q8:Q41">F8-G8</f>
        <v>124</v>
      </c>
      <c r="R8" s="79">
        <v>88</v>
      </c>
    </row>
    <row r="9" spans="1:18" ht="12.75">
      <c r="A9" s="49" t="s">
        <v>25</v>
      </c>
      <c r="B9" s="60"/>
      <c r="C9" s="50">
        <v>2005</v>
      </c>
      <c r="D9" s="51"/>
      <c r="E9" s="52"/>
      <c r="F9" s="53">
        <f t="shared" si="2"/>
        <v>0</v>
      </c>
      <c r="G9" s="54">
        <f t="shared" si="0"/>
        <v>0</v>
      </c>
      <c r="H9" s="52"/>
      <c r="I9" s="55">
        <f>IF(G9&lt;&gt;0,H9/G9,0)</f>
        <v>0</v>
      </c>
      <c r="J9" s="56"/>
      <c r="K9" s="57">
        <f t="shared" si="1"/>
        <v>0</v>
      </c>
      <c r="L9" s="52"/>
      <c r="M9" s="52"/>
      <c r="N9" s="52"/>
      <c r="O9" s="58"/>
      <c r="P9" s="56"/>
      <c r="Q9" s="59">
        <f t="shared" si="3"/>
        <v>0</v>
      </c>
      <c r="R9" s="56"/>
    </row>
    <row r="10" spans="1:18" ht="12.75">
      <c r="A10" s="49" t="s">
        <v>26</v>
      </c>
      <c r="B10" s="60" t="s">
        <v>27</v>
      </c>
      <c r="C10" s="61">
        <v>2006</v>
      </c>
      <c r="D10" s="62"/>
      <c r="E10" s="63"/>
      <c r="F10" s="64">
        <f t="shared" si="2"/>
        <v>0</v>
      </c>
      <c r="G10" s="65">
        <f t="shared" si="0"/>
        <v>0</v>
      </c>
      <c r="H10" s="63"/>
      <c r="I10" s="66">
        <f>IF(G10&lt;&gt;0,H10/G10,0)</f>
        <v>0</v>
      </c>
      <c r="J10" s="67"/>
      <c r="K10" s="68">
        <f t="shared" si="1"/>
        <v>0</v>
      </c>
      <c r="L10" s="63"/>
      <c r="M10" s="63"/>
      <c r="N10" s="63"/>
      <c r="O10" s="69"/>
      <c r="P10" s="67"/>
      <c r="Q10" s="70">
        <f t="shared" si="3"/>
        <v>0</v>
      </c>
      <c r="R10" s="67"/>
    </row>
    <row r="11" spans="1:18" ht="13.5" thickBot="1">
      <c r="A11" s="71" t="s">
        <v>28</v>
      </c>
      <c r="B11" s="72"/>
      <c r="C11" s="73">
        <v>2007</v>
      </c>
      <c r="D11" s="74">
        <v>0</v>
      </c>
      <c r="E11" s="75">
        <v>2</v>
      </c>
      <c r="F11" s="76">
        <f t="shared" si="2"/>
        <v>2</v>
      </c>
      <c r="G11" s="77">
        <f t="shared" si="0"/>
        <v>0</v>
      </c>
      <c r="H11" s="75">
        <v>0</v>
      </c>
      <c r="I11" s="78">
        <f aca="true" t="shared" si="4" ref="I11:I44">IF(G11&lt;&gt;0,H11/G11,0)</f>
        <v>0</v>
      </c>
      <c r="J11" s="79">
        <v>0</v>
      </c>
      <c r="K11" s="80">
        <f t="shared" si="1"/>
        <v>0</v>
      </c>
      <c r="L11" s="75">
        <v>0</v>
      </c>
      <c r="M11" s="75">
        <v>0</v>
      </c>
      <c r="N11" s="75">
        <v>0</v>
      </c>
      <c r="O11" s="81">
        <v>0</v>
      </c>
      <c r="P11" s="79">
        <v>0</v>
      </c>
      <c r="Q11" s="82">
        <f t="shared" si="3"/>
        <v>2</v>
      </c>
      <c r="R11" s="79">
        <v>0</v>
      </c>
    </row>
    <row r="12" spans="1:18" ht="12.75">
      <c r="A12" s="49" t="s">
        <v>25</v>
      </c>
      <c r="B12" s="60"/>
      <c r="C12" s="50">
        <v>2005</v>
      </c>
      <c r="D12" s="51"/>
      <c r="E12" s="52"/>
      <c r="F12" s="53">
        <f t="shared" si="2"/>
        <v>0</v>
      </c>
      <c r="G12" s="54">
        <f t="shared" si="0"/>
        <v>0</v>
      </c>
      <c r="H12" s="52"/>
      <c r="I12" s="55">
        <f t="shared" si="4"/>
        <v>0</v>
      </c>
      <c r="J12" s="56"/>
      <c r="K12" s="57">
        <f t="shared" si="1"/>
        <v>0</v>
      </c>
      <c r="L12" s="52"/>
      <c r="M12" s="52"/>
      <c r="N12" s="52"/>
      <c r="O12" s="58"/>
      <c r="P12" s="56"/>
      <c r="Q12" s="59">
        <f t="shared" si="3"/>
        <v>0</v>
      </c>
      <c r="R12" s="56"/>
    </row>
    <row r="13" spans="1:18" ht="12.75">
      <c r="A13" s="49" t="s">
        <v>29</v>
      </c>
      <c r="B13" s="60" t="s">
        <v>27</v>
      </c>
      <c r="C13" s="61">
        <v>2006</v>
      </c>
      <c r="D13" s="62"/>
      <c r="E13" s="63"/>
      <c r="F13" s="64">
        <f t="shared" si="2"/>
        <v>0</v>
      </c>
      <c r="G13" s="65">
        <f t="shared" si="0"/>
        <v>0</v>
      </c>
      <c r="H13" s="63"/>
      <c r="I13" s="66">
        <f t="shared" si="4"/>
        <v>0</v>
      </c>
      <c r="J13" s="67"/>
      <c r="K13" s="68">
        <f t="shared" si="1"/>
        <v>0</v>
      </c>
      <c r="L13" s="63"/>
      <c r="M13" s="63"/>
      <c r="N13" s="63"/>
      <c r="O13" s="69"/>
      <c r="P13" s="67"/>
      <c r="Q13" s="70">
        <f t="shared" si="3"/>
        <v>0</v>
      </c>
      <c r="R13" s="67"/>
    </row>
    <row r="14" spans="1:18" ht="13.5" thickBot="1">
      <c r="A14" s="71" t="s">
        <v>28</v>
      </c>
      <c r="B14" s="72"/>
      <c r="C14" s="73">
        <v>2007</v>
      </c>
      <c r="D14" s="74">
        <v>0</v>
      </c>
      <c r="E14" s="75">
        <v>0</v>
      </c>
      <c r="F14" s="76">
        <f>E14+D14</f>
        <v>0</v>
      </c>
      <c r="G14" s="77">
        <f t="shared" si="0"/>
        <v>0</v>
      </c>
      <c r="H14" s="75">
        <v>0</v>
      </c>
      <c r="I14" s="78">
        <f t="shared" si="4"/>
        <v>0</v>
      </c>
      <c r="J14" s="79">
        <v>0</v>
      </c>
      <c r="K14" s="80">
        <f t="shared" si="1"/>
        <v>0</v>
      </c>
      <c r="L14" s="75">
        <v>0</v>
      </c>
      <c r="M14" s="75">
        <v>0</v>
      </c>
      <c r="N14" s="75">
        <v>0</v>
      </c>
      <c r="O14" s="81">
        <v>0</v>
      </c>
      <c r="P14" s="79">
        <v>0</v>
      </c>
      <c r="Q14" s="70">
        <f>F14-G14</f>
        <v>0</v>
      </c>
      <c r="R14" s="79">
        <v>0</v>
      </c>
    </row>
    <row r="15" spans="1:18" ht="14.25" customHeight="1">
      <c r="A15" s="49" t="s">
        <v>30</v>
      </c>
      <c r="B15" s="60"/>
      <c r="C15" s="50">
        <v>2005</v>
      </c>
      <c r="D15" s="51"/>
      <c r="E15" s="52"/>
      <c r="F15" s="53">
        <f t="shared" si="2"/>
        <v>0</v>
      </c>
      <c r="G15" s="54">
        <f t="shared" si="0"/>
        <v>0</v>
      </c>
      <c r="H15" s="52"/>
      <c r="I15" s="55">
        <f t="shared" si="4"/>
        <v>0</v>
      </c>
      <c r="J15" s="56"/>
      <c r="K15" s="57">
        <f t="shared" si="1"/>
        <v>0</v>
      </c>
      <c r="L15" s="52"/>
      <c r="M15" s="52"/>
      <c r="N15" s="52"/>
      <c r="O15" s="58"/>
      <c r="P15" s="56"/>
      <c r="Q15" s="59">
        <f t="shared" si="3"/>
        <v>0</v>
      </c>
      <c r="R15" s="56"/>
    </row>
    <row r="16" spans="1:18" ht="12.75">
      <c r="A16" s="49" t="s">
        <v>31</v>
      </c>
      <c r="B16" s="60" t="s">
        <v>32</v>
      </c>
      <c r="C16" s="61">
        <v>2006</v>
      </c>
      <c r="D16" s="62"/>
      <c r="E16" s="63"/>
      <c r="F16" s="64">
        <f t="shared" si="2"/>
        <v>0</v>
      </c>
      <c r="G16" s="65">
        <f t="shared" si="0"/>
        <v>0</v>
      </c>
      <c r="H16" s="63"/>
      <c r="I16" s="66">
        <f t="shared" si="4"/>
        <v>0</v>
      </c>
      <c r="J16" s="67"/>
      <c r="K16" s="68">
        <f t="shared" si="1"/>
        <v>0</v>
      </c>
      <c r="L16" s="63"/>
      <c r="M16" s="63"/>
      <c r="N16" s="63"/>
      <c r="O16" s="69"/>
      <c r="P16" s="67"/>
      <c r="Q16" s="70">
        <f t="shared" si="3"/>
        <v>0</v>
      </c>
      <c r="R16" s="67"/>
    </row>
    <row r="17" spans="1:18" ht="13.5" thickBot="1">
      <c r="A17" s="71" t="s">
        <v>33</v>
      </c>
      <c r="B17" s="72"/>
      <c r="C17" s="73">
        <v>2007</v>
      </c>
      <c r="D17" s="74">
        <v>0</v>
      </c>
      <c r="E17" s="75">
        <v>2</v>
      </c>
      <c r="F17" s="76">
        <f t="shared" si="2"/>
        <v>2</v>
      </c>
      <c r="G17" s="77">
        <f t="shared" si="0"/>
        <v>0</v>
      </c>
      <c r="H17" s="75">
        <v>0</v>
      </c>
      <c r="I17" s="78">
        <f t="shared" si="4"/>
        <v>0</v>
      </c>
      <c r="J17" s="79">
        <v>0</v>
      </c>
      <c r="K17" s="80">
        <f t="shared" si="1"/>
        <v>0</v>
      </c>
      <c r="L17" s="75">
        <v>0</v>
      </c>
      <c r="M17" s="75">
        <v>0</v>
      </c>
      <c r="N17" s="75">
        <v>0</v>
      </c>
      <c r="O17" s="81">
        <v>0</v>
      </c>
      <c r="P17" s="79">
        <v>1</v>
      </c>
      <c r="Q17" s="82">
        <f t="shared" si="3"/>
        <v>2</v>
      </c>
      <c r="R17" s="79">
        <v>3</v>
      </c>
    </row>
    <row r="18" spans="1:18" ht="12.75">
      <c r="A18" s="48" t="s">
        <v>34</v>
      </c>
      <c r="B18" s="60"/>
      <c r="C18" s="50">
        <v>2005</v>
      </c>
      <c r="D18" s="51"/>
      <c r="E18" s="52"/>
      <c r="F18" s="53">
        <f t="shared" si="2"/>
        <v>0</v>
      </c>
      <c r="G18" s="54">
        <f t="shared" si="0"/>
        <v>0</v>
      </c>
      <c r="H18" s="52"/>
      <c r="I18" s="55">
        <f t="shared" si="4"/>
        <v>0</v>
      </c>
      <c r="J18" s="56"/>
      <c r="K18" s="57">
        <f t="shared" si="1"/>
        <v>0</v>
      </c>
      <c r="L18" s="52"/>
      <c r="M18" s="52"/>
      <c r="N18" s="52"/>
      <c r="O18" s="58"/>
      <c r="P18" s="56"/>
      <c r="Q18" s="59">
        <f t="shared" si="3"/>
        <v>0</v>
      </c>
      <c r="R18" s="56"/>
    </row>
    <row r="19" spans="1:18" ht="12.75">
      <c r="A19" s="83" t="s">
        <v>35</v>
      </c>
      <c r="B19" s="60" t="s">
        <v>36</v>
      </c>
      <c r="C19" s="61">
        <v>2006</v>
      </c>
      <c r="D19" s="62"/>
      <c r="E19" s="63"/>
      <c r="F19" s="64">
        <f t="shared" si="2"/>
        <v>0</v>
      </c>
      <c r="G19" s="65">
        <f t="shared" si="0"/>
        <v>0</v>
      </c>
      <c r="H19" s="63"/>
      <c r="I19" s="66">
        <f t="shared" si="4"/>
        <v>0</v>
      </c>
      <c r="J19" s="67"/>
      <c r="K19" s="68">
        <f t="shared" si="1"/>
        <v>0</v>
      </c>
      <c r="L19" s="63"/>
      <c r="M19" s="63"/>
      <c r="N19" s="63"/>
      <c r="O19" s="69"/>
      <c r="P19" s="67"/>
      <c r="Q19" s="70">
        <f t="shared" si="3"/>
        <v>0</v>
      </c>
      <c r="R19" s="67"/>
    </row>
    <row r="20" spans="1:18" ht="13.5" thickBot="1">
      <c r="A20" s="71" t="s">
        <v>22</v>
      </c>
      <c r="B20" s="72"/>
      <c r="C20" s="73">
        <v>2007</v>
      </c>
      <c r="D20" s="74">
        <v>0</v>
      </c>
      <c r="E20" s="75">
        <v>46</v>
      </c>
      <c r="F20" s="76">
        <f t="shared" si="2"/>
        <v>46</v>
      </c>
      <c r="G20" s="77">
        <f t="shared" si="0"/>
        <v>45</v>
      </c>
      <c r="H20" s="75">
        <v>45</v>
      </c>
      <c r="I20" s="78">
        <f t="shared" si="4"/>
        <v>1</v>
      </c>
      <c r="J20" s="79">
        <v>43</v>
      </c>
      <c r="K20" s="80">
        <f t="shared" si="1"/>
        <v>2</v>
      </c>
      <c r="L20" s="75">
        <v>0</v>
      </c>
      <c r="M20" s="75">
        <v>0</v>
      </c>
      <c r="N20" s="75">
        <v>0</v>
      </c>
      <c r="O20" s="81">
        <v>2</v>
      </c>
      <c r="P20" s="79">
        <v>0</v>
      </c>
      <c r="Q20" s="82">
        <f t="shared" si="3"/>
        <v>1</v>
      </c>
      <c r="R20" s="79">
        <v>12</v>
      </c>
    </row>
    <row r="21" spans="1:18" ht="12.75">
      <c r="A21" s="49" t="s">
        <v>37</v>
      </c>
      <c r="B21" s="60"/>
      <c r="C21" s="50">
        <v>2005</v>
      </c>
      <c r="D21" s="51"/>
      <c r="E21" s="52"/>
      <c r="F21" s="53">
        <f t="shared" si="2"/>
        <v>0</v>
      </c>
      <c r="G21" s="54">
        <f t="shared" si="0"/>
        <v>0</v>
      </c>
      <c r="H21" s="52"/>
      <c r="I21" s="55">
        <f t="shared" si="4"/>
        <v>0</v>
      </c>
      <c r="J21" s="56"/>
      <c r="K21" s="57">
        <f t="shared" si="1"/>
        <v>0</v>
      </c>
      <c r="L21" s="52"/>
      <c r="M21" s="52"/>
      <c r="N21" s="52"/>
      <c r="O21" s="58"/>
      <c r="P21" s="56"/>
      <c r="Q21" s="59">
        <f t="shared" si="3"/>
        <v>0</v>
      </c>
      <c r="R21" s="56"/>
    </row>
    <row r="22" spans="1:18" ht="12.75">
      <c r="A22" s="49" t="s">
        <v>38</v>
      </c>
      <c r="B22" s="60" t="s">
        <v>39</v>
      </c>
      <c r="C22" s="61">
        <v>2006</v>
      </c>
      <c r="D22" s="62"/>
      <c r="E22" s="63"/>
      <c r="F22" s="64">
        <f t="shared" si="2"/>
        <v>0</v>
      </c>
      <c r="G22" s="65">
        <f t="shared" si="0"/>
        <v>0</v>
      </c>
      <c r="H22" s="63"/>
      <c r="I22" s="66">
        <f t="shared" si="4"/>
        <v>0</v>
      </c>
      <c r="J22" s="67"/>
      <c r="K22" s="68">
        <f t="shared" si="1"/>
        <v>0</v>
      </c>
      <c r="L22" s="63"/>
      <c r="M22" s="63"/>
      <c r="N22" s="63"/>
      <c r="O22" s="69"/>
      <c r="P22" s="67"/>
      <c r="Q22" s="70">
        <f t="shared" si="3"/>
        <v>0</v>
      </c>
      <c r="R22" s="67"/>
    </row>
    <row r="23" spans="1:18" ht="13.5" thickBot="1">
      <c r="A23" s="71" t="s">
        <v>40</v>
      </c>
      <c r="B23" s="72"/>
      <c r="C23" s="73">
        <v>2007</v>
      </c>
      <c r="D23" s="74">
        <v>0</v>
      </c>
      <c r="E23" s="75">
        <v>441</v>
      </c>
      <c r="F23" s="76">
        <f t="shared" si="2"/>
        <v>441</v>
      </c>
      <c r="G23" s="77">
        <f t="shared" si="0"/>
        <v>441</v>
      </c>
      <c r="H23" s="75">
        <v>441</v>
      </c>
      <c r="I23" s="78">
        <f t="shared" si="4"/>
        <v>1</v>
      </c>
      <c r="J23" s="79">
        <v>438</v>
      </c>
      <c r="K23" s="80">
        <f t="shared" si="1"/>
        <v>3</v>
      </c>
      <c r="L23" s="75">
        <v>0</v>
      </c>
      <c r="M23" s="75">
        <v>0</v>
      </c>
      <c r="N23" s="75">
        <v>0</v>
      </c>
      <c r="O23" s="81">
        <v>3</v>
      </c>
      <c r="P23" s="79">
        <v>0</v>
      </c>
      <c r="Q23" s="82">
        <f t="shared" si="3"/>
        <v>0</v>
      </c>
      <c r="R23" s="79">
        <v>14</v>
      </c>
    </row>
    <row r="24" spans="1:18" ht="12.75">
      <c r="A24" s="49" t="s">
        <v>41</v>
      </c>
      <c r="B24" s="60"/>
      <c r="C24" s="50">
        <v>2005</v>
      </c>
      <c r="D24" s="51"/>
      <c r="E24" s="52"/>
      <c r="F24" s="53">
        <f t="shared" si="2"/>
        <v>0</v>
      </c>
      <c r="G24" s="54">
        <f t="shared" si="0"/>
        <v>0</v>
      </c>
      <c r="H24" s="52"/>
      <c r="I24" s="55">
        <f t="shared" si="4"/>
        <v>0</v>
      </c>
      <c r="J24" s="56"/>
      <c r="K24" s="57">
        <f t="shared" si="1"/>
        <v>0</v>
      </c>
      <c r="L24" s="52"/>
      <c r="M24" s="52"/>
      <c r="N24" s="52"/>
      <c r="O24" s="58"/>
      <c r="P24" s="56"/>
      <c r="Q24" s="59">
        <f t="shared" si="3"/>
        <v>0</v>
      </c>
      <c r="R24" s="56"/>
    </row>
    <row r="25" spans="1:18" ht="12.75">
      <c r="A25" s="49" t="s">
        <v>42</v>
      </c>
      <c r="B25" s="60" t="s">
        <v>43</v>
      </c>
      <c r="C25" s="61">
        <v>2006</v>
      </c>
      <c r="D25" s="62"/>
      <c r="E25" s="63"/>
      <c r="F25" s="64">
        <f t="shared" si="2"/>
        <v>0</v>
      </c>
      <c r="G25" s="65">
        <f t="shared" si="0"/>
        <v>0</v>
      </c>
      <c r="H25" s="63"/>
      <c r="I25" s="66">
        <f t="shared" si="4"/>
        <v>0</v>
      </c>
      <c r="J25" s="67"/>
      <c r="K25" s="68">
        <f t="shared" si="1"/>
        <v>0</v>
      </c>
      <c r="L25" s="63"/>
      <c r="M25" s="63"/>
      <c r="N25" s="63"/>
      <c r="O25" s="69"/>
      <c r="P25" s="67"/>
      <c r="Q25" s="70">
        <f t="shared" si="3"/>
        <v>0</v>
      </c>
      <c r="R25" s="67"/>
    </row>
    <row r="26" spans="1:18" ht="13.5" thickBot="1">
      <c r="A26" s="71" t="s">
        <v>22</v>
      </c>
      <c r="B26" s="72"/>
      <c r="C26" s="73">
        <v>2007</v>
      </c>
      <c r="D26" s="74">
        <v>48</v>
      </c>
      <c r="E26" s="75">
        <v>177</v>
      </c>
      <c r="F26" s="76">
        <f t="shared" si="2"/>
        <v>225</v>
      </c>
      <c r="G26" s="77">
        <f t="shared" si="0"/>
        <v>201</v>
      </c>
      <c r="H26" s="75">
        <v>156</v>
      </c>
      <c r="I26" s="78">
        <f t="shared" si="4"/>
        <v>0.7761194029850746</v>
      </c>
      <c r="J26" s="79">
        <v>56</v>
      </c>
      <c r="K26" s="80">
        <f t="shared" si="1"/>
        <v>145</v>
      </c>
      <c r="L26" s="75">
        <v>59</v>
      </c>
      <c r="M26" s="75">
        <v>52</v>
      </c>
      <c r="N26" s="75">
        <v>26</v>
      </c>
      <c r="O26" s="81">
        <v>8</v>
      </c>
      <c r="P26" s="79">
        <v>333</v>
      </c>
      <c r="Q26" s="82">
        <f t="shared" si="3"/>
        <v>24</v>
      </c>
      <c r="R26" s="79">
        <v>23</v>
      </c>
    </row>
    <row r="27" spans="1:18" ht="12.75">
      <c r="A27" s="49" t="s">
        <v>41</v>
      </c>
      <c r="B27" s="60"/>
      <c r="C27" s="50">
        <v>2005</v>
      </c>
      <c r="D27" s="51"/>
      <c r="E27" s="52"/>
      <c r="F27" s="53">
        <f t="shared" si="2"/>
        <v>0</v>
      </c>
      <c r="G27" s="54">
        <f t="shared" si="0"/>
        <v>0</v>
      </c>
      <c r="H27" s="52"/>
      <c r="I27" s="55">
        <f t="shared" si="4"/>
        <v>0</v>
      </c>
      <c r="J27" s="56"/>
      <c r="K27" s="57">
        <f t="shared" si="1"/>
        <v>0</v>
      </c>
      <c r="L27" s="52"/>
      <c r="M27" s="52"/>
      <c r="N27" s="52"/>
      <c r="O27" s="58"/>
      <c r="P27" s="56"/>
      <c r="Q27" s="59">
        <f t="shared" si="3"/>
        <v>0</v>
      </c>
      <c r="R27" s="56"/>
    </row>
    <row r="28" spans="1:18" ht="12.75">
      <c r="A28" s="49" t="s">
        <v>44</v>
      </c>
      <c r="B28" s="60" t="s">
        <v>45</v>
      </c>
      <c r="C28" s="61">
        <v>2006</v>
      </c>
      <c r="D28" s="62"/>
      <c r="E28" s="63"/>
      <c r="F28" s="64">
        <f t="shared" si="2"/>
        <v>0</v>
      </c>
      <c r="G28" s="65">
        <f t="shared" si="0"/>
        <v>0</v>
      </c>
      <c r="H28" s="63"/>
      <c r="I28" s="66">
        <f t="shared" si="4"/>
        <v>0</v>
      </c>
      <c r="J28" s="67"/>
      <c r="K28" s="68">
        <f t="shared" si="1"/>
        <v>0</v>
      </c>
      <c r="L28" s="63"/>
      <c r="M28" s="63"/>
      <c r="N28" s="63"/>
      <c r="O28" s="69"/>
      <c r="P28" s="67"/>
      <c r="Q28" s="70">
        <f t="shared" si="3"/>
        <v>0</v>
      </c>
      <c r="R28" s="84"/>
    </row>
    <row r="29" spans="1:18" ht="13.5" thickBot="1">
      <c r="A29" s="71" t="s">
        <v>22</v>
      </c>
      <c r="B29" s="72"/>
      <c r="C29" s="73">
        <v>2007</v>
      </c>
      <c r="D29" s="74">
        <v>9</v>
      </c>
      <c r="E29" s="75">
        <v>16</v>
      </c>
      <c r="F29" s="76">
        <f t="shared" si="2"/>
        <v>25</v>
      </c>
      <c r="G29" s="77">
        <f t="shared" si="0"/>
        <v>18</v>
      </c>
      <c r="H29" s="75">
        <v>11</v>
      </c>
      <c r="I29" s="66">
        <f t="shared" si="4"/>
        <v>0.6111111111111112</v>
      </c>
      <c r="J29" s="79">
        <v>5</v>
      </c>
      <c r="K29" s="80">
        <f t="shared" si="1"/>
        <v>13</v>
      </c>
      <c r="L29" s="75">
        <v>0</v>
      </c>
      <c r="M29" s="75">
        <v>5</v>
      </c>
      <c r="N29" s="75">
        <v>0</v>
      </c>
      <c r="O29" s="81">
        <v>8</v>
      </c>
      <c r="P29" s="79">
        <v>75</v>
      </c>
      <c r="Q29" s="82">
        <f t="shared" si="3"/>
        <v>7</v>
      </c>
      <c r="R29" s="79">
        <v>5</v>
      </c>
    </row>
    <row r="30" spans="1:18" ht="12.75">
      <c r="A30" s="49" t="s">
        <v>37</v>
      </c>
      <c r="B30" s="60"/>
      <c r="C30" s="50">
        <v>2005</v>
      </c>
      <c r="D30" s="51"/>
      <c r="E30" s="52"/>
      <c r="F30" s="53">
        <f t="shared" si="2"/>
        <v>0</v>
      </c>
      <c r="G30" s="54">
        <f t="shared" si="0"/>
        <v>0</v>
      </c>
      <c r="H30" s="52"/>
      <c r="I30" s="55">
        <f t="shared" si="4"/>
        <v>0</v>
      </c>
      <c r="J30" s="56"/>
      <c r="K30" s="57">
        <f t="shared" si="1"/>
        <v>0</v>
      </c>
      <c r="L30" s="52"/>
      <c r="M30" s="52"/>
      <c r="N30" s="52"/>
      <c r="O30" s="58"/>
      <c r="P30" s="56"/>
      <c r="Q30" s="59">
        <f t="shared" si="3"/>
        <v>0</v>
      </c>
      <c r="R30" s="56"/>
    </row>
    <row r="31" spans="1:18" ht="12.75">
      <c r="A31" s="49" t="s">
        <v>46</v>
      </c>
      <c r="B31" s="60">
        <v>3</v>
      </c>
      <c r="C31" s="61">
        <v>2006</v>
      </c>
      <c r="D31" s="62"/>
      <c r="E31" s="63"/>
      <c r="F31" s="64">
        <f t="shared" si="2"/>
        <v>0</v>
      </c>
      <c r="G31" s="65">
        <f t="shared" si="0"/>
        <v>0</v>
      </c>
      <c r="H31" s="63"/>
      <c r="I31" s="66">
        <f t="shared" si="4"/>
        <v>0</v>
      </c>
      <c r="J31" s="67"/>
      <c r="K31" s="68">
        <f t="shared" si="1"/>
        <v>0</v>
      </c>
      <c r="L31" s="63"/>
      <c r="M31" s="63"/>
      <c r="N31" s="63"/>
      <c r="O31" s="69"/>
      <c r="P31" s="67"/>
      <c r="Q31" s="70">
        <f t="shared" si="3"/>
        <v>0</v>
      </c>
      <c r="R31" s="67"/>
    </row>
    <row r="32" spans="1:18" ht="13.5" thickBot="1">
      <c r="A32" s="71" t="s">
        <v>47</v>
      </c>
      <c r="B32" s="72"/>
      <c r="C32" s="73">
        <v>2007</v>
      </c>
      <c r="D32" s="74">
        <v>3</v>
      </c>
      <c r="E32" s="75">
        <v>24</v>
      </c>
      <c r="F32" s="76">
        <f t="shared" si="2"/>
        <v>27</v>
      </c>
      <c r="G32" s="77">
        <f t="shared" si="0"/>
        <v>23</v>
      </c>
      <c r="H32" s="75">
        <v>21</v>
      </c>
      <c r="I32" s="78">
        <f t="shared" si="4"/>
        <v>0.9130434782608695</v>
      </c>
      <c r="J32" s="79">
        <v>20</v>
      </c>
      <c r="K32" s="80">
        <f t="shared" si="1"/>
        <v>3</v>
      </c>
      <c r="L32" s="75">
        <v>0</v>
      </c>
      <c r="M32" s="75">
        <v>0</v>
      </c>
      <c r="N32" s="75">
        <v>3</v>
      </c>
      <c r="O32" s="81">
        <v>0</v>
      </c>
      <c r="P32" s="79">
        <v>35</v>
      </c>
      <c r="Q32" s="82">
        <f t="shared" si="3"/>
        <v>4</v>
      </c>
      <c r="R32" s="79">
        <v>4</v>
      </c>
    </row>
    <row r="33" spans="1:18" ht="12.75">
      <c r="A33" s="48" t="s">
        <v>34</v>
      </c>
      <c r="B33" s="60"/>
      <c r="C33" s="50">
        <v>2005</v>
      </c>
      <c r="D33" s="51"/>
      <c r="E33" s="52"/>
      <c r="F33" s="53">
        <f t="shared" si="2"/>
        <v>0</v>
      </c>
      <c r="G33" s="54">
        <f t="shared" si="0"/>
        <v>0</v>
      </c>
      <c r="H33" s="52"/>
      <c r="I33" s="55">
        <f t="shared" si="4"/>
        <v>0</v>
      </c>
      <c r="J33" s="56"/>
      <c r="K33" s="57">
        <f t="shared" si="1"/>
        <v>0</v>
      </c>
      <c r="L33" s="52"/>
      <c r="M33" s="52"/>
      <c r="N33" s="52"/>
      <c r="O33" s="58"/>
      <c r="P33" s="56"/>
      <c r="Q33" s="59">
        <f t="shared" si="3"/>
        <v>0</v>
      </c>
      <c r="R33" s="56"/>
    </row>
    <row r="34" spans="1:18" ht="15" customHeight="1">
      <c r="A34" s="49" t="s">
        <v>48</v>
      </c>
      <c r="B34" s="60" t="s">
        <v>49</v>
      </c>
      <c r="C34" s="61">
        <v>2006</v>
      </c>
      <c r="D34" s="62"/>
      <c r="E34" s="63"/>
      <c r="F34" s="64">
        <f t="shared" si="2"/>
        <v>0</v>
      </c>
      <c r="G34" s="65">
        <f t="shared" si="0"/>
        <v>0</v>
      </c>
      <c r="H34" s="63"/>
      <c r="I34" s="66">
        <f t="shared" si="4"/>
        <v>0</v>
      </c>
      <c r="J34" s="67"/>
      <c r="K34" s="68">
        <f t="shared" si="1"/>
        <v>0</v>
      </c>
      <c r="L34" s="63"/>
      <c r="M34" s="63"/>
      <c r="N34" s="63"/>
      <c r="O34" s="69"/>
      <c r="P34" s="67"/>
      <c r="Q34" s="70">
        <f t="shared" si="3"/>
        <v>0</v>
      </c>
      <c r="R34" s="67"/>
    </row>
    <row r="35" spans="1:18" ht="13.5" thickBot="1">
      <c r="A35" s="71" t="s">
        <v>22</v>
      </c>
      <c r="B35" s="72"/>
      <c r="C35" s="73">
        <v>2007</v>
      </c>
      <c r="D35" s="74">
        <v>4</v>
      </c>
      <c r="E35" s="75">
        <v>99</v>
      </c>
      <c r="F35" s="76">
        <f t="shared" si="2"/>
        <v>103</v>
      </c>
      <c r="G35" s="77">
        <f t="shared" si="0"/>
        <v>97</v>
      </c>
      <c r="H35" s="75">
        <v>97</v>
      </c>
      <c r="I35" s="78">
        <f t="shared" si="4"/>
        <v>1</v>
      </c>
      <c r="J35" s="79">
        <v>77</v>
      </c>
      <c r="K35" s="80">
        <f t="shared" si="1"/>
        <v>20</v>
      </c>
      <c r="L35" s="75">
        <v>0</v>
      </c>
      <c r="M35" s="75">
        <v>0</v>
      </c>
      <c r="N35" s="75">
        <v>0</v>
      </c>
      <c r="O35" s="81">
        <v>20</v>
      </c>
      <c r="P35" s="79">
        <v>89</v>
      </c>
      <c r="Q35" s="82">
        <f t="shared" si="3"/>
        <v>6</v>
      </c>
      <c r="R35" s="79">
        <v>13</v>
      </c>
    </row>
    <row r="36" spans="1:18" ht="12.75">
      <c r="A36" s="48" t="s">
        <v>50</v>
      </c>
      <c r="B36" s="85"/>
      <c r="C36" s="50">
        <v>2005</v>
      </c>
      <c r="D36" s="51"/>
      <c r="E36" s="52"/>
      <c r="F36" s="86">
        <f t="shared" si="2"/>
        <v>0</v>
      </c>
      <c r="G36" s="51"/>
      <c r="H36" s="87"/>
      <c r="I36" s="88">
        <f t="shared" si="4"/>
        <v>0</v>
      </c>
      <c r="J36" s="89" t="s">
        <v>51</v>
      </c>
      <c r="K36" s="90" t="s">
        <v>51</v>
      </c>
      <c r="L36" s="91" t="s">
        <v>51</v>
      </c>
      <c r="M36" s="91" t="s">
        <v>51</v>
      </c>
      <c r="N36" s="91" t="s">
        <v>51</v>
      </c>
      <c r="O36" s="92" t="s">
        <v>51</v>
      </c>
      <c r="P36" s="89" t="s">
        <v>51</v>
      </c>
      <c r="Q36" s="93">
        <f t="shared" si="3"/>
        <v>0</v>
      </c>
      <c r="R36" s="89" t="s">
        <v>51</v>
      </c>
    </row>
    <row r="37" spans="1:18" ht="22.5">
      <c r="A37" s="49" t="s">
        <v>52</v>
      </c>
      <c r="B37" s="60" t="s">
        <v>53</v>
      </c>
      <c r="C37" s="61">
        <v>2006</v>
      </c>
      <c r="D37" s="62"/>
      <c r="E37" s="63"/>
      <c r="F37" s="94">
        <f t="shared" si="2"/>
        <v>0</v>
      </c>
      <c r="G37" s="62"/>
      <c r="H37" s="95"/>
      <c r="I37" s="96">
        <f t="shared" si="4"/>
        <v>0</v>
      </c>
      <c r="J37" s="97" t="s">
        <v>51</v>
      </c>
      <c r="K37" s="98" t="s">
        <v>51</v>
      </c>
      <c r="L37" s="99" t="s">
        <v>51</v>
      </c>
      <c r="M37" s="99" t="s">
        <v>51</v>
      </c>
      <c r="N37" s="99" t="s">
        <v>51</v>
      </c>
      <c r="O37" s="100" t="s">
        <v>51</v>
      </c>
      <c r="P37" s="97" t="s">
        <v>51</v>
      </c>
      <c r="Q37" s="101">
        <f t="shared" si="3"/>
        <v>0</v>
      </c>
      <c r="R37" s="97" t="s">
        <v>51</v>
      </c>
    </row>
    <row r="38" spans="1:18" ht="13.5" thickBot="1">
      <c r="A38" s="71" t="s">
        <v>54</v>
      </c>
      <c r="B38" s="72"/>
      <c r="C38" s="73">
        <v>2007</v>
      </c>
      <c r="D38" s="74">
        <v>0</v>
      </c>
      <c r="E38" s="75">
        <v>45</v>
      </c>
      <c r="F38" s="94">
        <f t="shared" si="2"/>
        <v>45</v>
      </c>
      <c r="G38" s="102">
        <v>45</v>
      </c>
      <c r="H38" s="103">
        <v>45</v>
      </c>
      <c r="I38" s="104">
        <f t="shared" si="4"/>
        <v>1</v>
      </c>
      <c r="J38" s="79">
        <v>45</v>
      </c>
      <c r="K38" s="105" t="s">
        <v>51</v>
      </c>
      <c r="L38" s="106" t="s">
        <v>51</v>
      </c>
      <c r="M38" s="106" t="s">
        <v>51</v>
      </c>
      <c r="N38" s="106" t="s">
        <v>51</v>
      </c>
      <c r="O38" s="107" t="s">
        <v>51</v>
      </c>
      <c r="P38" s="108" t="s">
        <v>51</v>
      </c>
      <c r="Q38" s="109">
        <f t="shared" si="3"/>
        <v>0</v>
      </c>
      <c r="R38" s="108" t="s">
        <v>51</v>
      </c>
    </row>
    <row r="39" spans="1:18" ht="17.25" customHeight="1">
      <c r="A39" s="49" t="s">
        <v>55</v>
      </c>
      <c r="B39" s="60"/>
      <c r="C39" s="50">
        <v>2005</v>
      </c>
      <c r="D39" s="51"/>
      <c r="E39" s="52"/>
      <c r="F39" s="53">
        <f t="shared" si="2"/>
        <v>0</v>
      </c>
      <c r="G39" s="54">
        <f>J39+K39</f>
        <v>0</v>
      </c>
      <c r="H39" s="52"/>
      <c r="I39" s="55">
        <f t="shared" si="4"/>
        <v>0</v>
      </c>
      <c r="J39" s="56"/>
      <c r="K39" s="57">
        <f>SUM(L39:O39)</f>
        <v>0</v>
      </c>
      <c r="L39" s="52"/>
      <c r="M39" s="52"/>
      <c r="N39" s="52"/>
      <c r="O39" s="58"/>
      <c r="P39" s="56"/>
      <c r="Q39" s="59">
        <f t="shared" si="3"/>
        <v>0</v>
      </c>
      <c r="R39" s="56"/>
    </row>
    <row r="40" spans="1:18" ht="12.75">
      <c r="A40" s="49" t="s">
        <v>56</v>
      </c>
      <c r="B40" s="60" t="s">
        <v>57</v>
      </c>
      <c r="C40" s="61">
        <v>2006</v>
      </c>
      <c r="D40" s="62"/>
      <c r="E40" s="63"/>
      <c r="F40" s="64">
        <f t="shared" si="2"/>
        <v>0</v>
      </c>
      <c r="G40" s="65">
        <f>J40+K40</f>
        <v>0</v>
      </c>
      <c r="H40" s="63"/>
      <c r="I40" s="66">
        <f t="shared" si="4"/>
        <v>0</v>
      </c>
      <c r="J40" s="67"/>
      <c r="K40" s="68">
        <f>SUM(L40:O40)</f>
        <v>0</v>
      </c>
      <c r="L40" s="63"/>
      <c r="M40" s="63"/>
      <c r="N40" s="63"/>
      <c r="O40" s="69"/>
      <c r="P40" s="67"/>
      <c r="Q40" s="70">
        <f t="shared" si="3"/>
        <v>0</v>
      </c>
      <c r="R40" s="67"/>
    </row>
    <row r="41" spans="1:18" ht="13.5" thickBot="1">
      <c r="A41" s="71" t="s">
        <v>58</v>
      </c>
      <c r="B41" s="72"/>
      <c r="C41" s="73">
        <v>2007</v>
      </c>
      <c r="D41" s="74">
        <v>19</v>
      </c>
      <c r="E41" s="75">
        <v>146</v>
      </c>
      <c r="F41" s="76">
        <f t="shared" si="2"/>
        <v>165</v>
      </c>
      <c r="G41" s="77">
        <f>J41+K41</f>
        <v>153</v>
      </c>
      <c r="H41" s="75">
        <v>135</v>
      </c>
      <c r="I41" s="78">
        <f t="shared" si="4"/>
        <v>0.8823529411764706</v>
      </c>
      <c r="J41" s="79">
        <v>136</v>
      </c>
      <c r="K41" s="80">
        <f>SUM(L41:O41)</f>
        <v>17</v>
      </c>
      <c r="L41" s="75">
        <v>0</v>
      </c>
      <c r="M41" s="75">
        <v>0</v>
      </c>
      <c r="N41" s="75">
        <v>0</v>
      </c>
      <c r="O41" s="81">
        <v>17</v>
      </c>
      <c r="P41" s="79">
        <v>253</v>
      </c>
      <c r="Q41" s="70">
        <f t="shared" si="3"/>
        <v>12</v>
      </c>
      <c r="R41" s="79">
        <v>31</v>
      </c>
    </row>
    <row r="42" spans="1:18" ht="12.75">
      <c r="A42" s="30"/>
      <c r="B42" s="110"/>
      <c r="C42" s="50">
        <v>2005</v>
      </c>
      <c r="D42" s="111">
        <f aca="true" t="shared" si="5" ref="D42:F43">SUM(D6+D9+D12+D15+D18+D21+D24+D27+D30+D33+D36+D39)</f>
        <v>0</v>
      </c>
      <c r="E42" s="112">
        <f t="shared" si="5"/>
        <v>0</v>
      </c>
      <c r="F42" s="113">
        <f t="shared" si="5"/>
        <v>0</v>
      </c>
      <c r="G42" s="111">
        <f>SUM(G6+G9+G12+G15+G18+G21+G24+G27+G30+G33+G39)</f>
        <v>0</v>
      </c>
      <c r="H42" s="114">
        <f>SUM(H6+H9+H12+H15+H18+H21+H24+H27+H30+H33+H39)</f>
        <v>0</v>
      </c>
      <c r="I42" s="115">
        <f t="shared" si="4"/>
        <v>0</v>
      </c>
      <c r="J42" s="93">
        <f aca="true" t="shared" si="6" ref="J42:R42">SUM(J6+J9+J12+J15+J18+J21+J24+J27+J30+J33+J39)</f>
        <v>0</v>
      </c>
      <c r="K42" s="116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86">
        <f t="shared" si="6"/>
        <v>0</v>
      </c>
      <c r="P42" s="93">
        <f t="shared" si="6"/>
        <v>0</v>
      </c>
      <c r="Q42" s="93">
        <f t="shared" si="6"/>
        <v>0</v>
      </c>
      <c r="R42" s="93">
        <f t="shared" si="6"/>
        <v>0</v>
      </c>
    </row>
    <row r="43" spans="1:18" ht="12.75">
      <c r="A43" s="30" t="s">
        <v>59</v>
      </c>
      <c r="B43" s="110" t="s">
        <v>60</v>
      </c>
      <c r="C43" s="61">
        <v>2006</v>
      </c>
      <c r="D43" s="117">
        <f t="shared" si="5"/>
        <v>0</v>
      </c>
      <c r="E43" s="118">
        <f t="shared" si="5"/>
        <v>0</v>
      </c>
      <c r="F43" s="119">
        <f t="shared" si="5"/>
        <v>0</v>
      </c>
      <c r="G43" s="117">
        <f>SUM(G7+G10+G13+G16+G19+G22+G25+G28+G31+G34+G40)</f>
        <v>0</v>
      </c>
      <c r="H43" s="120">
        <f aca="true" t="shared" si="7" ref="H43:R44">SUM(H7+H10+H13+H16+H19+H22+H25+H28+H31+H34+H40)</f>
        <v>0</v>
      </c>
      <c r="I43" s="96">
        <f t="shared" si="4"/>
        <v>0</v>
      </c>
      <c r="J43" s="101">
        <f t="shared" si="7"/>
        <v>0</v>
      </c>
      <c r="K43" s="121">
        <f t="shared" si="7"/>
        <v>0</v>
      </c>
      <c r="L43" s="120">
        <f t="shared" si="7"/>
        <v>0</v>
      </c>
      <c r="M43" s="120">
        <f t="shared" si="7"/>
        <v>0</v>
      </c>
      <c r="N43" s="120">
        <f t="shared" si="7"/>
        <v>0</v>
      </c>
      <c r="O43" s="94">
        <f t="shared" si="7"/>
        <v>0</v>
      </c>
      <c r="P43" s="101">
        <f t="shared" si="7"/>
        <v>0</v>
      </c>
      <c r="Q43" s="101">
        <f t="shared" si="7"/>
        <v>0</v>
      </c>
      <c r="R43" s="101">
        <f t="shared" si="7"/>
        <v>0</v>
      </c>
    </row>
    <row r="44" spans="1:18" ht="15.75" customHeight="1" thickBot="1">
      <c r="A44" s="43"/>
      <c r="B44" s="122"/>
      <c r="C44" s="73">
        <v>2007</v>
      </c>
      <c r="D44" s="123">
        <f>SUM(D8+D11+D14+D17+D20+D23+D26+D29+D32+D35+D38+D41)</f>
        <v>217</v>
      </c>
      <c r="E44" s="124">
        <f>SUM(E8+E11+E14+E17+E20+E23+E26+E29+E32+E35+E38+E41)</f>
        <v>1520</v>
      </c>
      <c r="F44" s="125">
        <f>SUM(F8+F11+F14+F17+F20+F23+F26+F29+F32+F35+F38+F41)</f>
        <v>1737</v>
      </c>
      <c r="G44" s="123">
        <f>SUM(G41+G38+G35+G32+G29+G26+G23+G20+G17+G14+G11+G8)</f>
        <v>1555</v>
      </c>
      <c r="H44" s="126">
        <f>SUM(H8+H11+H14+H17+H20+H23+H26+H29+H32+H35+H38+H41)</f>
        <v>1365</v>
      </c>
      <c r="I44" s="78">
        <f t="shared" si="4"/>
        <v>0.8778135048231511</v>
      </c>
      <c r="J44" s="82">
        <f>SUM(J8+J11+J14+J17+J20+J23+J26+J29+J32+J35+J38+J41)</f>
        <v>1230</v>
      </c>
      <c r="K44" s="80">
        <f t="shared" si="7"/>
        <v>325</v>
      </c>
      <c r="L44" s="126">
        <f t="shared" si="7"/>
        <v>59</v>
      </c>
      <c r="M44" s="126">
        <f t="shared" si="7"/>
        <v>92</v>
      </c>
      <c r="N44" s="126">
        <f t="shared" si="7"/>
        <v>29</v>
      </c>
      <c r="O44" s="76">
        <f t="shared" si="7"/>
        <v>145</v>
      </c>
      <c r="P44" s="82">
        <f t="shared" si="7"/>
        <v>1918</v>
      </c>
      <c r="Q44" s="82">
        <f>SUM(Q8+Q11+Q14+Q17+Q20+Q23+Q26+Q29+Q32+Q35+Q38+Q41)</f>
        <v>182</v>
      </c>
      <c r="R44" s="82">
        <f t="shared" si="7"/>
        <v>193</v>
      </c>
    </row>
    <row r="45" spans="1:18" ht="12.75">
      <c r="A45" s="30" t="s">
        <v>61</v>
      </c>
      <c r="B45" s="127"/>
      <c r="C45" s="50">
        <v>2005</v>
      </c>
      <c r="D45" s="12"/>
      <c r="E45" s="13"/>
      <c r="F45" s="56"/>
      <c r="G45" s="12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0" t="s">
        <v>62</v>
      </c>
      <c r="B46" s="129" t="s">
        <v>63</v>
      </c>
      <c r="C46" s="61">
        <v>2006</v>
      </c>
      <c r="D46" s="21"/>
      <c r="E46" s="22"/>
      <c r="F46" s="67"/>
      <c r="G46" s="12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.5" thickBot="1">
      <c r="A47" s="43"/>
      <c r="B47" s="130"/>
      <c r="C47" s="73">
        <v>2007</v>
      </c>
      <c r="D47" s="35"/>
      <c r="E47" s="36"/>
      <c r="F47" s="79">
        <v>7</v>
      </c>
      <c r="G47" s="12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30" t="s">
        <v>64</v>
      </c>
      <c r="B48" s="129"/>
      <c r="C48" s="50">
        <v>2005</v>
      </c>
      <c r="D48" s="12"/>
      <c r="E48" s="13"/>
      <c r="F48" s="131">
        <f>IF(F45&lt;&gt;0,F42/12/F45,0)</f>
        <v>0</v>
      </c>
      <c r="G48" s="132">
        <f>IF(F45&lt;&gt;0,G42/12/F45,0)</f>
        <v>0</v>
      </c>
      <c r="H48" s="9"/>
      <c r="I48" s="9"/>
      <c r="J48" s="9"/>
      <c r="K48" s="133"/>
      <c r="L48" s="133"/>
      <c r="M48" s="133"/>
      <c r="N48" s="133"/>
      <c r="O48" s="9"/>
      <c r="P48" s="9"/>
      <c r="Q48" s="9"/>
      <c r="R48" s="9"/>
    </row>
    <row r="49" spans="1:18" ht="12.75">
      <c r="A49" s="30" t="s">
        <v>65</v>
      </c>
      <c r="B49" s="129" t="s">
        <v>66</v>
      </c>
      <c r="C49" s="61">
        <v>2006</v>
      </c>
      <c r="D49" s="21"/>
      <c r="E49" s="22"/>
      <c r="F49" s="131">
        <f>IF(F46&lt;&gt;0,F43/12/F46,0)</f>
        <v>0</v>
      </c>
      <c r="G49" s="134">
        <f>IF(F46&lt;&gt;0,G43/12/F46,0)</f>
        <v>0</v>
      </c>
      <c r="H49" s="9"/>
      <c r="I49" s="9"/>
      <c r="J49" s="9"/>
      <c r="K49" s="133"/>
      <c r="L49" s="133"/>
      <c r="M49" s="133"/>
      <c r="N49" s="133"/>
      <c r="O49" s="9"/>
      <c r="P49" s="9"/>
      <c r="Q49" s="9"/>
      <c r="R49" s="9"/>
    </row>
    <row r="50" spans="1:18" ht="13.5" thickBot="1">
      <c r="A50" s="43"/>
      <c r="B50" s="130"/>
      <c r="C50" s="73">
        <v>2007</v>
      </c>
      <c r="D50" s="35"/>
      <c r="E50" s="36"/>
      <c r="F50" s="131">
        <f>IF(F47&lt;&gt;0,F44/12/F47,0)</f>
        <v>20.678571428571427</v>
      </c>
      <c r="G50" s="135">
        <f>IF(F47&lt;&gt;0,G44/12/F47,0)</f>
        <v>18.511904761904763</v>
      </c>
      <c r="H50" s="9"/>
      <c r="I50" s="9"/>
      <c r="J50" s="9"/>
      <c r="K50" s="133"/>
      <c r="L50" s="133"/>
      <c r="M50" s="133"/>
      <c r="N50" s="133"/>
      <c r="O50" s="9"/>
      <c r="P50" s="9"/>
      <c r="Q50" s="9"/>
      <c r="R50" s="9"/>
    </row>
    <row r="51" spans="1:18" ht="12.75">
      <c r="A51" s="30" t="s">
        <v>67</v>
      </c>
      <c r="B51" s="129"/>
      <c r="C51" s="50">
        <v>2005</v>
      </c>
      <c r="D51" s="12"/>
      <c r="E51" s="13"/>
      <c r="F51" s="136"/>
      <c r="G51" s="128"/>
      <c r="H51" s="9"/>
      <c r="I51" s="9"/>
      <c r="J51" s="9"/>
      <c r="K51" s="133"/>
      <c r="L51" s="133"/>
      <c r="M51" s="133"/>
      <c r="N51" s="133"/>
      <c r="O51" s="9"/>
      <c r="P51" s="9"/>
      <c r="Q51" s="9"/>
      <c r="R51" s="9"/>
    </row>
    <row r="52" spans="1:18" ht="12.75">
      <c r="A52" s="30" t="s">
        <v>68</v>
      </c>
      <c r="B52" s="129" t="s">
        <v>69</v>
      </c>
      <c r="C52" s="61">
        <v>2006</v>
      </c>
      <c r="D52" s="21"/>
      <c r="E52" s="22"/>
      <c r="F52" s="137"/>
      <c r="G52" s="128"/>
      <c r="H52" s="9"/>
      <c r="I52" s="9"/>
      <c r="J52" s="9"/>
      <c r="K52" s="133"/>
      <c r="L52" s="133"/>
      <c r="M52" s="133"/>
      <c r="N52" s="133"/>
      <c r="O52" s="9"/>
      <c r="P52" s="9"/>
      <c r="Q52" s="9"/>
      <c r="R52" s="9"/>
    </row>
    <row r="53" spans="1:18" ht="13.5" thickBot="1">
      <c r="A53" s="43"/>
      <c r="B53" s="130"/>
      <c r="C53" s="73">
        <v>2007</v>
      </c>
      <c r="D53" s="35"/>
      <c r="E53" s="36"/>
      <c r="F53" s="138">
        <v>72</v>
      </c>
      <c r="G53" s="128"/>
      <c r="H53" s="9"/>
      <c r="I53" s="9"/>
      <c r="J53" s="9"/>
      <c r="K53" s="133"/>
      <c r="L53" s="133"/>
      <c r="M53" s="133"/>
      <c r="N53" s="133"/>
      <c r="O53" s="9"/>
      <c r="P53" s="9"/>
      <c r="Q53" s="9"/>
      <c r="R53" s="9"/>
    </row>
    <row r="54" spans="1:18" ht="12.75">
      <c r="A54" s="30" t="s">
        <v>70</v>
      </c>
      <c r="B54" s="129"/>
      <c r="C54" s="50">
        <v>2005</v>
      </c>
      <c r="D54" s="12"/>
      <c r="E54" s="13"/>
      <c r="F54" s="132">
        <f>IF(F51&lt;&gt;0,F42/F51,0)</f>
        <v>0</v>
      </c>
      <c r="G54" s="132">
        <f>IF(F51&lt;&gt;0,G42/F51,0)</f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30" t="s">
        <v>71</v>
      </c>
      <c r="B55" s="129" t="s">
        <v>72</v>
      </c>
      <c r="C55" s="61">
        <v>2006</v>
      </c>
      <c r="D55" s="21"/>
      <c r="E55" s="22"/>
      <c r="F55" s="134">
        <f>IF(F52&lt;&gt;0,F43/F52,0)</f>
        <v>0</v>
      </c>
      <c r="G55" s="134">
        <f>IF(F52&lt;&gt;0,G43/F52,0)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 thickBot="1">
      <c r="A56" s="43"/>
      <c r="B56" s="130"/>
      <c r="C56" s="73">
        <v>2007</v>
      </c>
      <c r="D56" s="35"/>
      <c r="E56" s="36"/>
      <c r="F56" s="135">
        <f>IF(F53&lt;&gt;0,F44/F53,0)</f>
        <v>24.125</v>
      </c>
      <c r="G56" s="135">
        <f>IF(F53&lt;&gt;0,G44/F53,0)</f>
        <v>21.59722222222222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ht="12.7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40" t="s">
        <v>73</v>
      </c>
      <c r="M58" s="139"/>
      <c r="N58" s="139"/>
      <c r="O58" s="139"/>
      <c r="P58" s="139"/>
      <c r="Q58" s="139"/>
      <c r="R58" s="139"/>
    </row>
    <row r="59" spans="1:18" ht="12.75">
      <c r="A59" s="139"/>
      <c r="B59" s="139"/>
      <c r="C59" s="140" t="s">
        <v>74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1:18" ht="12.75">
      <c r="A60" s="139"/>
      <c r="B60" s="139"/>
      <c r="C60" s="140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 t="s">
        <v>75</v>
      </c>
      <c r="P60" s="139"/>
      <c r="Q60" s="139"/>
      <c r="R60" s="139"/>
    </row>
    <row r="61" spans="1:18" ht="12.75">
      <c r="A61" s="139"/>
      <c r="B61" s="139"/>
      <c r="C61" s="140"/>
      <c r="D61" s="140" t="s">
        <v>76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 t="s">
        <v>77</v>
      </c>
      <c r="Q61" s="139"/>
      <c r="R61" s="139"/>
    </row>
    <row r="62" spans="1:18" ht="12.75">
      <c r="A62" s="139"/>
      <c r="B62" s="139"/>
      <c r="C62" s="140"/>
      <c r="D62" s="139" t="s">
        <v>78</v>
      </c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1:18" ht="12.75">
      <c r="A63" s="139"/>
      <c r="B63" s="139"/>
      <c r="C63" s="140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1:18" ht="12.75">
      <c r="A64" s="139"/>
      <c r="B64" s="139"/>
      <c r="C64" s="140" t="s">
        <v>79</v>
      </c>
      <c r="D64" s="139"/>
      <c r="E64" s="139"/>
      <c r="F64" s="141" t="s">
        <v>80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  <row r="65" spans="1:18" ht="12.75">
      <c r="A65" s="139"/>
      <c r="B65" s="139"/>
      <c r="C65" s="140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1:18" ht="12.75">
      <c r="A66" s="139"/>
      <c r="B66" s="139"/>
      <c r="C66" s="140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1:18" ht="12.75">
      <c r="A67" s="139"/>
      <c r="B67" s="139"/>
      <c r="C67" s="140"/>
      <c r="D67" s="142"/>
      <c r="E67" s="143"/>
      <c r="F67" s="143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1:18" ht="12.7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</row>
    <row r="69" spans="1:18" ht="12.7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  <row r="70" spans="1:18" ht="12.7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1:18" ht="12.7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1:18" ht="12.7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2.7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1:18" ht="12.7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2.7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1:18" ht="12.7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1:18" ht="12.7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1:18" ht="12.7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1:18" ht="12.7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</row>
    <row r="80" spans="1:18" ht="12.7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1:18" ht="12.7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</row>
    <row r="82" spans="1:18" ht="12.7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</row>
    <row r="83" spans="1:18" ht="12.7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</row>
    <row r="84" spans="1:18" ht="12.7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</row>
    <row r="85" spans="1:18" ht="12.7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1:18" ht="12.7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spans="1:18" ht="12.75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</row>
    <row r="88" spans="1:18" ht="12.75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</row>
    <row r="89" spans="1:18" ht="12.75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</row>
    <row r="90" spans="1:18" ht="12.7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</row>
    <row r="91" spans="1:18" ht="12.75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</row>
    <row r="92" spans="1:18" ht="12.75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</row>
  </sheetData>
  <mergeCells count="8">
    <mergeCell ref="H4:I4"/>
    <mergeCell ref="L4:L5"/>
    <mergeCell ref="M4:M5"/>
    <mergeCell ref="A1:I1"/>
    <mergeCell ref="P1:R1"/>
    <mergeCell ref="C2:J2"/>
    <mergeCell ref="G3:I3"/>
    <mergeCell ref="K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 Mezdra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2008-04-04T08:51:30Z</dcterms:created>
  <dcterms:modified xsi:type="dcterms:W3CDTF">2008-04-04T08:53:21Z</dcterms:modified>
  <cp:category/>
  <cp:version/>
  <cp:contentType/>
  <cp:contentStatus/>
</cp:coreProperties>
</file>