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8330" windowHeight="7710" tabRatio="837" activeTab="1"/>
  </bookViews>
  <sheets>
    <sheet name="Указания" sheetId="2" r:id="rId1"/>
    <sheet name="1.Приложение 1_Общо" sheetId="3" r:id="rId2"/>
    <sheet name="2.Приложение 2_ГТД-I" sheetId="1" r:id="rId3"/>
    <sheet name="3.Приложение 2_ГД-II" sheetId="4" r:id="rId4"/>
    <sheet name="4.Приложение 2_НД-I" sheetId="5" r:id="rId5"/>
    <sheet name="5.Приложение 2_НД-II" sheetId="6" r:id="rId6"/>
    <sheet name="6.Приложение 3_НД" sheetId="7" r:id="rId7"/>
    <sheet name="7. Приложение 3_НДОбж" sheetId="8" r:id="rId8"/>
    <sheet name="8.Приложение 3_ГД" sheetId="9" r:id="rId9"/>
    <sheet name="9.Приложение 3_ГДОбж" sheetId="10" r:id="rId10"/>
  </sheets>
  <definedNames>
    <definedName name="_xlnm.Print_Area" localSheetId="3">'3.Приложение 2_ГД-II'!$A$1:$P$47</definedName>
    <definedName name="_xlnm.Print_Area" localSheetId="4">'4.Приложение 2_НД-I'!$A$1:$AD$169</definedName>
    <definedName name="_xlnm.Print_Area" localSheetId="9">'9.Приложение 3_ГДОбж'!$A$1:$BG$58</definedName>
    <definedName name="_xlnm.Print_Titles" localSheetId="2">'2.Приложение 2_ГТД-I'!$3:$12</definedName>
    <definedName name="_xlnm.Print_Titles" localSheetId="4">'4.Приложение 2_НД-I'!$3:$13</definedName>
  </definedNames>
  <calcPr calcId="145621"/>
</workbook>
</file>

<file path=xl/calcChain.xml><?xml version="1.0" encoding="utf-8"?>
<calcChain xmlns="http://schemas.openxmlformats.org/spreadsheetml/2006/main">
  <c r="G119" i="5" l="1"/>
  <c r="H119" i="5" s="1"/>
  <c r="J119" i="5"/>
  <c r="O119" i="5" l="1"/>
  <c r="L73" i="1"/>
  <c r="C73" i="1" l="1"/>
  <c r="E73" i="1"/>
  <c r="S73" i="1"/>
  <c r="Q73" i="1"/>
  <c r="P73" i="1"/>
  <c r="O73" i="1"/>
  <c r="N73" i="1"/>
  <c r="M73" i="1"/>
  <c r="K73" i="1"/>
  <c r="G73" i="1"/>
  <c r="F73" i="1"/>
  <c r="D73" i="1"/>
  <c r="H70" i="1"/>
  <c r="I70" i="1"/>
  <c r="J70" i="1"/>
  <c r="R70" i="1"/>
  <c r="H71" i="1"/>
  <c r="I71" i="1"/>
  <c r="J71" i="1"/>
  <c r="R71" i="1"/>
  <c r="H72" i="1"/>
  <c r="I72" i="1"/>
  <c r="J72" i="1"/>
  <c r="R72" i="1"/>
  <c r="H48" i="1"/>
  <c r="I48" i="1" s="1"/>
  <c r="J48" i="1"/>
  <c r="H49" i="1"/>
  <c r="I49" i="1" s="1"/>
  <c r="J49" i="1"/>
  <c r="H50" i="1"/>
  <c r="I50" i="1" s="1"/>
  <c r="J50" i="1"/>
  <c r="R50" i="1" l="1"/>
  <c r="R49" i="1"/>
  <c r="R48" i="1"/>
  <c r="C116" i="5"/>
  <c r="G16" i="5"/>
  <c r="H16" i="5" s="1"/>
  <c r="J16" i="5"/>
  <c r="U16" i="5"/>
  <c r="G17" i="5"/>
  <c r="H17" i="5" s="1"/>
  <c r="J17" i="5"/>
  <c r="U17" i="5"/>
  <c r="G18" i="5"/>
  <c r="H18" i="5" s="1"/>
  <c r="J18" i="5"/>
  <c r="U18" i="5"/>
  <c r="G19" i="5"/>
  <c r="H19" i="5" s="1"/>
  <c r="O19" i="5" s="1"/>
  <c r="J19" i="5"/>
  <c r="U19" i="5"/>
  <c r="G20" i="5"/>
  <c r="H20" i="5" s="1"/>
  <c r="J20" i="5"/>
  <c r="U20" i="5"/>
  <c r="G21" i="5"/>
  <c r="H21" i="5" s="1"/>
  <c r="J21" i="5"/>
  <c r="U21" i="5"/>
  <c r="G22" i="5"/>
  <c r="H22" i="5"/>
  <c r="J22" i="5"/>
  <c r="U22" i="5"/>
  <c r="G23" i="5"/>
  <c r="H23" i="5"/>
  <c r="J23" i="5"/>
  <c r="U23" i="5"/>
  <c r="G24" i="5"/>
  <c r="H24" i="5" s="1"/>
  <c r="J24" i="5"/>
  <c r="U24" i="5"/>
  <c r="G25" i="5"/>
  <c r="H25" i="5" s="1"/>
  <c r="J25" i="5"/>
  <c r="U25" i="5"/>
  <c r="G26" i="5"/>
  <c r="H26" i="5" s="1"/>
  <c r="J26" i="5"/>
  <c r="U26" i="5"/>
  <c r="G27" i="5"/>
  <c r="H27" i="5" s="1"/>
  <c r="O27" i="5" s="1"/>
  <c r="J27" i="5"/>
  <c r="U27" i="5"/>
  <c r="G28" i="5"/>
  <c r="H28" i="5" s="1"/>
  <c r="J28" i="5"/>
  <c r="U28" i="5"/>
  <c r="G29" i="5"/>
  <c r="H29" i="5" s="1"/>
  <c r="J29" i="5"/>
  <c r="U29" i="5"/>
  <c r="G30" i="5"/>
  <c r="H30" i="5"/>
  <c r="J30" i="5"/>
  <c r="U30" i="5"/>
  <c r="G31" i="5"/>
  <c r="H31" i="5"/>
  <c r="J31" i="5"/>
  <c r="U31" i="5"/>
  <c r="G32" i="5"/>
  <c r="H32" i="5" s="1"/>
  <c r="J32" i="5"/>
  <c r="U32" i="5"/>
  <c r="G33" i="5"/>
  <c r="H33" i="5" s="1"/>
  <c r="J33" i="5"/>
  <c r="U33" i="5"/>
  <c r="G34" i="5"/>
  <c r="H34" i="5" s="1"/>
  <c r="J34" i="5"/>
  <c r="U34" i="5"/>
  <c r="G35" i="5"/>
  <c r="H35" i="5" s="1"/>
  <c r="O35" i="5" s="1"/>
  <c r="J35" i="5"/>
  <c r="U35" i="5"/>
  <c r="G36" i="5"/>
  <c r="H36" i="5" s="1"/>
  <c r="J36" i="5"/>
  <c r="U36" i="5"/>
  <c r="G37" i="5"/>
  <c r="H37" i="5" s="1"/>
  <c r="J37" i="5"/>
  <c r="U37" i="5"/>
  <c r="G38" i="5"/>
  <c r="H38" i="5"/>
  <c r="J38" i="5"/>
  <c r="U38" i="5"/>
  <c r="G39" i="5"/>
  <c r="H39" i="5"/>
  <c r="J39" i="5"/>
  <c r="U39" i="5"/>
  <c r="G40" i="5"/>
  <c r="H40" i="5" s="1"/>
  <c r="J40" i="5"/>
  <c r="U40" i="5"/>
  <c r="G41" i="5"/>
  <c r="H41" i="5" s="1"/>
  <c r="J41" i="5"/>
  <c r="U41" i="5"/>
  <c r="G42" i="5"/>
  <c r="H42" i="5" s="1"/>
  <c r="J42" i="5"/>
  <c r="U42" i="5"/>
  <c r="G43" i="5"/>
  <c r="H43" i="5" s="1"/>
  <c r="O43" i="5" s="1"/>
  <c r="J43" i="5"/>
  <c r="U43" i="5"/>
  <c r="G44" i="5"/>
  <c r="H44" i="5" s="1"/>
  <c r="J44" i="5"/>
  <c r="U44" i="5"/>
  <c r="G45" i="5"/>
  <c r="H45" i="5" s="1"/>
  <c r="J45" i="5"/>
  <c r="U45" i="5"/>
  <c r="G46" i="5"/>
  <c r="H46" i="5"/>
  <c r="J46" i="5"/>
  <c r="U46" i="5"/>
  <c r="G47" i="5"/>
  <c r="H47" i="5"/>
  <c r="J47" i="5"/>
  <c r="U47" i="5"/>
  <c r="G48" i="5"/>
  <c r="H48" i="5" s="1"/>
  <c r="J48" i="5"/>
  <c r="U48" i="5"/>
  <c r="G49" i="5"/>
  <c r="H49" i="5" s="1"/>
  <c r="J49" i="5"/>
  <c r="U49" i="5"/>
  <c r="G50" i="5"/>
  <c r="H50" i="5" s="1"/>
  <c r="J50" i="5"/>
  <c r="U50" i="5"/>
  <c r="G51" i="5"/>
  <c r="H51" i="5" s="1"/>
  <c r="O51" i="5" s="1"/>
  <c r="J51" i="5"/>
  <c r="U51" i="5"/>
  <c r="G52" i="5"/>
  <c r="H52" i="5" s="1"/>
  <c r="J52" i="5"/>
  <c r="U52" i="5"/>
  <c r="G53" i="5"/>
  <c r="H53" i="5" s="1"/>
  <c r="J53" i="5"/>
  <c r="U53" i="5"/>
  <c r="G54" i="5"/>
  <c r="H54" i="5"/>
  <c r="J54" i="5"/>
  <c r="U54" i="5"/>
  <c r="G55" i="5"/>
  <c r="H55" i="5"/>
  <c r="J55" i="5"/>
  <c r="U55" i="5"/>
  <c r="G56" i="5"/>
  <c r="H56" i="5" s="1"/>
  <c r="J56" i="5"/>
  <c r="U56" i="5"/>
  <c r="G57" i="5"/>
  <c r="H57" i="5" s="1"/>
  <c r="J57" i="5"/>
  <c r="U57" i="5"/>
  <c r="G58" i="5"/>
  <c r="H58" i="5" s="1"/>
  <c r="J58" i="5"/>
  <c r="U58" i="5"/>
  <c r="G59" i="5"/>
  <c r="H59" i="5" s="1"/>
  <c r="O59" i="5" s="1"/>
  <c r="J59" i="5"/>
  <c r="U59" i="5"/>
  <c r="G60" i="5"/>
  <c r="H60" i="5" s="1"/>
  <c r="J60" i="5"/>
  <c r="U60" i="5"/>
  <c r="G61" i="5"/>
  <c r="H61" i="5" s="1"/>
  <c r="J61" i="5"/>
  <c r="U61" i="5"/>
  <c r="G62" i="5"/>
  <c r="H62" i="5"/>
  <c r="J62" i="5"/>
  <c r="U62" i="5"/>
  <c r="G63" i="5"/>
  <c r="H63" i="5"/>
  <c r="J63" i="5"/>
  <c r="U63" i="5"/>
  <c r="G64" i="5"/>
  <c r="H64" i="5" s="1"/>
  <c r="J64" i="5"/>
  <c r="U64" i="5"/>
  <c r="G65" i="5"/>
  <c r="H65" i="5" s="1"/>
  <c r="J65" i="5"/>
  <c r="U65" i="5"/>
  <c r="G66" i="5"/>
  <c r="H66" i="5" s="1"/>
  <c r="J66" i="5"/>
  <c r="U66" i="5"/>
  <c r="G67" i="5"/>
  <c r="H67" i="5" s="1"/>
  <c r="O67" i="5" s="1"/>
  <c r="J67" i="5"/>
  <c r="U67" i="5"/>
  <c r="G68" i="5"/>
  <c r="H68" i="5" s="1"/>
  <c r="J68" i="5"/>
  <c r="U68" i="5"/>
  <c r="G69" i="5"/>
  <c r="H69" i="5" s="1"/>
  <c r="J69" i="5"/>
  <c r="U69" i="5"/>
  <c r="G70" i="5"/>
  <c r="H70" i="5"/>
  <c r="J70" i="5"/>
  <c r="U70" i="5"/>
  <c r="G71" i="5"/>
  <c r="H71" i="5"/>
  <c r="J71" i="5"/>
  <c r="U71" i="5"/>
  <c r="G72" i="5"/>
  <c r="H72" i="5" s="1"/>
  <c r="J72" i="5"/>
  <c r="U72" i="5"/>
  <c r="G73" i="5"/>
  <c r="H73" i="5" s="1"/>
  <c r="J73" i="5"/>
  <c r="U73" i="5"/>
  <c r="G74" i="5"/>
  <c r="H74" i="5" s="1"/>
  <c r="J74" i="5"/>
  <c r="U74" i="5"/>
  <c r="G75" i="5"/>
  <c r="H75" i="5" s="1"/>
  <c r="O75" i="5" s="1"/>
  <c r="J75" i="5"/>
  <c r="U75" i="5"/>
  <c r="G76" i="5"/>
  <c r="H76" i="5" s="1"/>
  <c r="J76" i="5"/>
  <c r="U76" i="5"/>
  <c r="G77" i="5"/>
  <c r="H77" i="5" s="1"/>
  <c r="J77" i="5"/>
  <c r="U77" i="5"/>
  <c r="G78" i="5"/>
  <c r="H78" i="5" s="1"/>
  <c r="J78" i="5"/>
  <c r="U78" i="5"/>
  <c r="G79" i="5"/>
  <c r="H79" i="5"/>
  <c r="J79" i="5"/>
  <c r="U79" i="5"/>
  <c r="G80" i="5"/>
  <c r="H80" i="5" s="1"/>
  <c r="J80" i="5"/>
  <c r="U80" i="5"/>
  <c r="G81" i="5"/>
  <c r="H81" i="5" s="1"/>
  <c r="J81" i="5"/>
  <c r="U81" i="5"/>
  <c r="G82" i="5"/>
  <c r="H82" i="5" s="1"/>
  <c r="J82" i="5"/>
  <c r="U82" i="5"/>
  <c r="G83" i="5"/>
  <c r="H83" i="5" s="1"/>
  <c r="O83" i="5" s="1"/>
  <c r="J83" i="5"/>
  <c r="U83" i="5"/>
  <c r="G84" i="5"/>
  <c r="H84" i="5" s="1"/>
  <c r="J84" i="5"/>
  <c r="U84" i="5"/>
  <c r="G85" i="5"/>
  <c r="H85" i="5" s="1"/>
  <c r="J85" i="5"/>
  <c r="U85" i="5"/>
  <c r="G86" i="5"/>
  <c r="H86" i="5"/>
  <c r="J86" i="5"/>
  <c r="U86" i="5"/>
  <c r="G87" i="5"/>
  <c r="H87" i="5"/>
  <c r="J87" i="5"/>
  <c r="U87" i="5"/>
  <c r="G88" i="5"/>
  <c r="H88" i="5" s="1"/>
  <c r="J88" i="5"/>
  <c r="U88" i="5"/>
  <c r="G89" i="5"/>
  <c r="H89" i="5" s="1"/>
  <c r="J89" i="5"/>
  <c r="U89" i="5"/>
  <c r="G90" i="5"/>
  <c r="H90" i="5" s="1"/>
  <c r="J90" i="5"/>
  <c r="U90" i="5"/>
  <c r="G91" i="5"/>
  <c r="H91" i="5" s="1"/>
  <c r="O91" i="5" s="1"/>
  <c r="J91" i="5"/>
  <c r="U91" i="5"/>
  <c r="G92" i="5"/>
  <c r="H92" i="5" s="1"/>
  <c r="J92" i="5"/>
  <c r="U92" i="5"/>
  <c r="G93" i="5"/>
  <c r="H93" i="5" s="1"/>
  <c r="J93" i="5"/>
  <c r="U93" i="5"/>
  <c r="G94" i="5"/>
  <c r="H94" i="5" s="1"/>
  <c r="J94" i="5"/>
  <c r="U94" i="5"/>
  <c r="G95" i="5"/>
  <c r="H95" i="5" s="1"/>
  <c r="J95" i="5"/>
  <c r="U95" i="5"/>
  <c r="G96" i="5"/>
  <c r="H96" i="5" s="1"/>
  <c r="J96" i="5"/>
  <c r="U96" i="5"/>
  <c r="G97" i="5"/>
  <c r="H97" i="5" s="1"/>
  <c r="J97" i="5"/>
  <c r="U97" i="5"/>
  <c r="G98" i="5"/>
  <c r="H98" i="5" s="1"/>
  <c r="O98" i="5" s="1"/>
  <c r="J98" i="5"/>
  <c r="U98" i="5"/>
  <c r="G99" i="5"/>
  <c r="H99" i="5" s="1"/>
  <c r="J99" i="5"/>
  <c r="U99" i="5"/>
  <c r="G100" i="5"/>
  <c r="H100" i="5" s="1"/>
  <c r="O100" i="5" s="1"/>
  <c r="J100" i="5"/>
  <c r="U100" i="5"/>
  <c r="G101" i="5"/>
  <c r="H101" i="5" s="1"/>
  <c r="J101" i="5"/>
  <c r="U101" i="5"/>
  <c r="G102" i="5"/>
  <c r="H102" i="5" s="1"/>
  <c r="J102" i="5"/>
  <c r="U102" i="5"/>
  <c r="G103" i="5"/>
  <c r="H103" i="5" s="1"/>
  <c r="J103" i="5"/>
  <c r="U103" i="5"/>
  <c r="G104" i="5"/>
  <c r="H104" i="5" s="1"/>
  <c r="J104" i="5"/>
  <c r="U104" i="5"/>
  <c r="G105" i="5"/>
  <c r="H105" i="5" s="1"/>
  <c r="J105" i="5"/>
  <c r="U105" i="5"/>
  <c r="G106" i="5"/>
  <c r="H106" i="5" s="1"/>
  <c r="O106" i="5" s="1"/>
  <c r="J106" i="5"/>
  <c r="U106" i="5"/>
  <c r="G107" i="5"/>
  <c r="H107" i="5" s="1"/>
  <c r="J107" i="5"/>
  <c r="U107" i="5"/>
  <c r="G108" i="5"/>
  <c r="H108" i="5" s="1"/>
  <c r="O108" i="5" s="1"/>
  <c r="J108" i="5"/>
  <c r="U108" i="5"/>
  <c r="G109" i="5"/>
  <c r="H109" i="5" s="1"/>
  <c r="J109" i="5"/>
  <c r="U109" i="5"/>
  <c r="G110" i="5"/>
  <c r="H110" i="5" s="1"/>
  <c r="J110" i="5"/>
  <c r="U110" i="5"/>
  <c r="G111" i="5"/>
  <c r="H111" i="5" s="1"/>
  <c r="J111" i="5"/>
  <c r="U111" i="5"/>
  <c r="G112" i="5"/>
  <c r="H112" i="5" s="1"/>
  <c r="J112" i="5"/>
  <c r="U112" i="5"/>
  <c r="G113" i="5"/>
  <c r="H113" i="5" s="1"/>
  <c r="J113" i="5"/>
  <c r="U113" i="5"/>
  <c r="G114" i="5"/>
  <c r="H114" i="5" s="1"/>
  <c r="O114" i="5" s="1"/>
  <c r="J114" i="5"/>
  <c r="U114" i="5"/>
  <c r="G115" i="5"/>
  <c r="H115" i="5" s="1"/>
  <c r="O115" i="5" s="1"/>
  <c r="J115" i="5"/>
  <c r="U115" i="5"/>
  <c r="O107" i="5" l="1"/>
  <c r="O92" i="5"/>
  <c r="O82" i="5"/>
  <c r="O76" i="5"/>
  <c r="O66" i="5"/>
  <c r="O60" i="5"/>
  <c r="O50" i="5"/>
  <c r="O44" i="5"/>
  <c r="O34" i="5"/>
  <c r="O28" i="5"/>
  <c r="O18" i="5"/>
  <c r="O99" i="5"/>
  <c r="O94" i="5"/>
  <c r="O90" i="5"/>
  <c r="O84" i="5"/>
  <c r="O74" i="5"/>
  <c r="O68" i="5"/>
  <c r="O58" i="5"/>
  <c r="O52" i="5"/>
  <c r="O42" i="5"/>
  <c r="O36" i="5"/>
  <c r="O26" i="5"/>
  <c r="O20" i="5"/>
  <c r="O111" i="5"/>
  <c r="O110" i="5"/>
  <c r="O103" i="5"/>
  <c r="O86" i="5"/>
  <c r="O77" i="5"/>
  <c r="O71" i="5"/>
  <c r="O69" i="5"/>
  <c r="O62" i="5"/>
  <c r="O55" i="5"/>
  <c r="O54" i="5"/>
  <c r="O47" i="5"/>
  <c r="O46" i="5"/>
  <c r="O39" i="5"/>
  <c r="O38" i="5"/>
  <c r="O37" i="5"/>
  <c r="O31" i="5"/>
  <c r="O30" i="5"/>
  <c r="O29" i="5"/>
  <c r="O23" i="5"/>
  <c r="O22" i="5"/>
  <c r="O21" i="5"/>
  <c r="O80" i="5"/>
  <c r="O72" i="5"/>
  <c r="O64" i="5"/>
  <c r="O56" i="5"/>
  <c r="O48" i="5"/>
  <c r="O40" i="5"/>
  <c r="O32" i="5"/>
  <c r="O24" i="5"/>
  <c r="O16" i="5"/>
  <c r="O109" i="5"/>
  <c r="O102" i="5"/>
  <c r="O101" i="5"/>
  <c r="O95" i="5"/>
  <c r="O93" i="5"/>
  <c r="O87" i="5"/>
  <c r="O85" i="5"/>
  <c r="O79" i="5"/>
  <c r="O78" i="5"/>
  <c r="O70" i="5"/>
  <c r="O63" i="5"/>
  <c r="O61" i="5"/>
  <c r="O53" i="5"/>
  <c r="O45" i="5"/>
  <c r="O112" i="5"/>
  <c r="O104" i="5"/>
  <c r="O96" i="5"/>
  <c r="O88" i="5"/>
  <c r="O113" i="5"/>
  <c r="O105" i="5"/>
  <c r="O97" i="5"/>
  <c r="O89" i="5"/>
  <c r="O81" i="5"/>
  <c r="O73" i="5"/>
  <c r="O65" i="5"/>
  <c r="O57" i="5"/>
  <c r="O49" i="5"/>
  <c r="O41" i="5"/>
  <c r="O33" i="5"/>
  <c r="O25" i="5"/>
  <c r="O17" i="5"/>
  <c r="N30" i="3"/>
  <c r="N29" i="3"/>
  <c r="BA47" i="9" l="1"/>
  <c r="BA46" i="9"/>
  <c r="BA45" i="9"/>
  <c r="BA44" i="9"/>
  <c r="BA43" i="9"/>
  <c r="BA42" i="9"/>
  <c r="BA41" i="9"/>
  <c r="BA40" i="9"/>
  <c r="BA39" i="9"/>
  <c r="BA38" i="9"/>
  <c r="BA37" i="9"/>
  <c r="BA36" i="9"/>
  <c r="BA35" i="9"/>
  <c r="BA34" i="9"/>
  <c r="BA33" i="9"/>
  <c r="BA32" i="9"/>
  <c r="BA31" i="9"/>
  <c r="BA30" i="9"/>
  <c r="BA29" i="9"/>
  <c r="BA28" i="9"/>
  <c r="BA27" i="9"/>
  <c r="BA26" i="9"/>
  <c r="BA25" i="9"/>
  <c r="BA24" i="9"/>
  <c r="BA23" i="9"/>
  <c r="BA22" i="9"/>
  <c r="BA21" i="9"/>
  <c r="BA20" i="9"/>
  <c r="BA19" i="9"/>
  <c r="BA18" i="9"/>
  <c r="AT47" i="9"/>
  <c r="AT46" i="9"/>
  <c r="AT45" i="9"/>
  <c r="AT44" i="9"/>
  <c r="AT43" i="9"/>
  <c r="AT42" i="9"/>
  <c r="AT41" i="9"/>
  <c r="AT40" i="9"/>
  <c r="AT39" i="9"/>
  <c r="AT38" i="9"/>
  <c r="AT37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M47" i="9"/>
  <c r="AM46" i="9"/>
  <c r="AM45" i="9"/>
  <c r="AM44" i="9"/>
  <c r="AM43" i="9"/>
  <c r="AM42" i="9"/>
  <c r="AM41" i="9"/>
  <c r="AM40" i="9"/>
  <c r="AM39" i="9"/>
  <c r="AM38" i="9"/>
  <c r="AM37" i="9"/>
  <c r="AM36" i="9"/>
  <c r="AM35" i="9"/>
  <c r="AM34" i="9"/>
  <c r="AM33" i="9"/>
  <c r="AM32" i="9"/>
  <c r="AM31" i="9"/>
  <c r="AM30" i="9"/>
  <c r="AM29" i="9"/>
  <c r="AM28" i="9"/>
  <c r="AM27" i="9"/>
  <c r="AM26" i="9"/>
  <c r="AM25" i="9"/>
  <c r="AM24" i="9"/>
  <c r="AM23" i="9"/>
  <c r="AM22" i="9"/>
  <c r="AM21" i="9"/>
  <c r="AM20" i="9"/>
  <c r="AM19" i="9"/>
  <c r="AM18" i="9"/>
  <c r="AM17" i="9"/>
  <c r="AM16" i="9"/>
  <c r="AM15" i="9"/>
  <c r="AM14" i="9"/>
  <c r="AM13" i="9"/>
  <c r="AM12" i="9"/>
  <c r="AM11" i="9"/>
  <c r="AM10" i="9"/>
  <c r="AM9" i="9"/>
  <c r="AF47" i="9"/>
  <c r="AF46" i="9"/>
  <c r="AF45" i="9"/>
  <c r="AF44" i="9"/>
  <c r="AF43" i="9"/>
  <c r="AF42" i="9"/>
  <c r="AF41" i="9"/>
  <c r="AF40" i="9"/>
  <c r="AF39" i="9"/>
  <c r="AF38" i="9"/>
  <c r="AF37" i="9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U30" i="3"/>
  <c r="U31" i="3"/>
  <c r="U29" i="3"/>
  <c r="U53" i="3"/>
  <c r="W31" i="3"/>
  <c r="T31" i="3"/>
  <c r="S31" i="3"/>
  <c r="R31" i="3"/>
  <c r="Q31" i="3"/>
  <c r="I31" i="3"/>
  <c r="H31" i="3"/>
  <c r="G31" i="3"/>
  <c r="F31" i="3"/>
  <c r="E31" i="3"/>
  <c r="W30" i="3"/>
  <c r="V30" i="3"/>
  <c r="T30" i="3"/>
  <c r="S30" i="3"/>
  <c r="R30" i="3"/>
  <c r="Q30" i="3"/>
  <c r="P30" i="3"/>
  <c r="O30" i="3"/>
  <c r="M30" i="3"/>
  <c r="L30" i="3"/>
  <c r="K30" i="3"/>
  <c r="J30" i="3"/>
  <c r="I30" i="3"/>
  <c r="H30" i="3"/>
  <c r="G30" i="3"/>
  <c r="F30" i="3"/>
  <c r="E30" i="3"/>
  <c r="D30" i="3"/>
  <c r="W29" i="3"/>
  <c r="V29" i="3"/>
  <c r="T29" i="3"/>
  <c r="S29" i="3"/>
  <c r="R29" i="3"/>
  <c r="Q29" i="3"/>
  <c r="P29" i="3"/>
  <c r="O29" i="3"/>
  <c r="M29" i="3"/>
  <c r="L29" i="3"/>
  <c r="K29" i="3"/>
  <c r="J29" i="3"/>
  <c r="I29" i="3"/>
  <c r="H29" i="3"/>
  <c r="G29" i="3"/>
  <c r="F29" i="3"/>
  <c r="E29" i="3"/>
  <c r="D29" i="3"/>
  <c r="H15" i="1" l="1"/>
  <c r="I15" i="1" s="1"/>
  <c r="J15" i="1"/>
  <c r="H16" i="1"/>
  <c r="I16" i="1" s="1"/>
  <c r="J16" i="1"/>
  <c r="H17" i="1"/>
  <c r="I17" i="1" s="1"/>
  <c r="J17" i="1"/>
  <c r="H18" i="1"/>
  <c r="I18" i="1" s="1"/>
  <c r="J18" i="1"/>
  <c r="H19" i="1"/>
  <c r="I19" i="1" s="1"/>
  <c r="J19" i="1"/>
  <c r="H20" i="1"/>
  <c r="I20" i="1" s="1"/>
  <c r="J20" i="1"/>
  <c r="H21" i="1"/>
  <c r="I21" i="1" s="1"/>
  <c r="J21" i="1"/>
  <c r="H22" i="1"/>
  <c r="I22" i="1" s="1"/>
  <c r="J22" i="1"/>
  <c r="H23" i="1"/>
  <c r="I23" i="1" s="1"/>
  <c r="J23" i="1"/>
  <c r="H24" i="1"/>
  <c r="I24" i="1" s="1"/>
  <c r="J24" i="1"/>
  <c r="H25" i="1"/>
  <c r="I25" i="1" s="1"/>
  <c r="J25" i="1"/>
  <c r="H26" i="1"/>
  <c r="I26" i="1" s="1"/>
  <c r="J26" i="1"/>
  <c r="H27" i="1"/>
  <c r="I27" i="1" s="1"/>
  <c r="J27" i="1"/>
  <c r="H28" i="1"/>
  <c r="I28" i="1" s="1"/>
  <c r="J28" i="1"/>
  <c r="H29" i="1"/>
  <c r="I29" i="1" s="1"/>
  <c r="J29" i="1"/>
  <c r="H30" i="1"/>
  <c r="I30" i="1" s="1"/>
  <c r="J30" i="1"/>
  <c r="H31" i="1"/>
  <c r="I31" i="1" s="1"/>
  <c r="J31" i="1"/>
  <c r="H32" i="1"/>
  <c r="I32" i="1" s="1"/>
  <c r="J32" i="1"/>
  <c r="H33" i="1"/>
  <c r="I33" i="1" s="1"/>
  <c r="J33" i="1"/>
  <c r="H34" i="1"/>
  <c r="I34" i="1" s="1"/>
  <c r="J34" i="1"/>
  <c r="H35" i="1"/>
  <c r="I35" i="1" s="1"/>
  <c r="J35" i="1"/>
  <c r="H36" i="1"/>
  <c r="I36" i="1" s="1"/>
  <c r="J36" i="1"/>
  <c r="H37" i="1"/>
  <c r="I37" i="1" s="1"/>
  <c r="J37" i="1"/>
  <c r="H38" i="1"/>
  <c r="I38" i="1" s="1"/>
  <c r="J38" i="1"/>
  <c r="H39" i="1"/>
  <c r="I39" i="1" s="1"/>
  <c r="J39" i="1"/>
  <c r="H40" i="1"/>
  <c r="I40" i="1" s="1"/>
  <c r="J40" i="1"/>
  <c r="H41" i="1"/>
  <c r="I41" i="1" s="1"/>
  <c r="J41" i="1"/>
  <c r="H42" i="1"/>
  <c r="I42" i="1" s="1"/>
  <c r="J42" i="1"/>
  <c r="H43" i="1"/>
  <c r="I43" i="1" s="1"/>
  <c r="J43" i="1"/>
  <c r="H44" i="1"/>
  <c r="I44" i="1" s="1"/>
  <c r="J44" i="1"/>
  <c r="H45" i="1"/>
  <c r="I45" i="1" s="1"/>
  <c r="J45" i="1"/>
  <c r="H46" i="1"/>
  <c r="I46" i="1" s="1"/>
  <c r="J46" i="1"/>
  <c r="H47" i="1"/>
  <c r="I47" i="1" s="1"/>
  <c r="J47" i="1"/>
  <c r="H51" i="1"/>
  <c r="I51" i="1" s="1"/>
  <c r="J51" i="1"/>
  <c r="H52" i="1"/>
  <c r="I52" i="1" s="1"/>
  <c r="J52" i="1"/>
  <c r="H53" i="1"/>
  <c r="I53" i="1" s="1"/>
  <c r="J53" i="1"/>
  <c r="H54" i="1"/>
  <c r="I54" i="1" s="1"/>
  <c r="J54" i="1"/>
  <c r="H55" i="1"/>
  <c r="I55" i="1" s="1"/>
  <c r="J55" i="1"/>
  <c r="H56" i="1"/>
  <c r="I56" i="1" s="1"/>
  <c r="J56" i="1"/>
  <c r="H57" i="1"/>
  <c r="I57" i="1" s="1"/>
  <c r="J57" i="1"/>
  <c r="H58" i="1"/>
  <c r="I58" i="1" s="1"/>
  <c r="J58" i="1"/>
  <c r="H59" i="1"/>
  <c r="I59" i="1" s="1"/>
  <c r="J59" i="1"/>
  <c r="H60" i="1"/>
  <c r="I60" i="1" s="1"/>
  <c r="J60" i="1"/>
  <c r="H61" i="1"/>
  <c r="I61" i="1" s="1"/>
  <c r="J61" i="1"/>
  <c r="H62" i="1"/>
  <c r="I62" i="1" s="1"/>
  <c r="J62" i="1"/>
  <c r="H63" i="1"/>
  <c r="I63" i="1" s="1"/>
  <c r="J63" i="1"/>
  <c r="H64" i="1"/>
  <c r="I64" i="1" s="1"/>
  <c r="J64" i="1"/>
  <c r="H65" i="1"/>
  <c r="I65" i="1" s="1"/>
  <c r="J65" i="1"/>
  <c r="H66" i="1"/>
  <c r="I66" i="1" s="1"/>
  <c r="J66" i="1"/>
  <c r="H67" i="1"/>
  <c r="I67" i="1" s="1"/>
  <c r="J67" i="1"/>
  <c r="H68" i="1"/>
  <c r="I68" i="1" s="1"/>
  <c r="J68" i="1"/>
  <c r="H69" i="1"/>
  <c r="J69" i="1"/>
  <c r="H14" i="1"/>
  <c r="I14" i="1" s="1"/>
  <c r="J14" i="1"/>
  <c r="I69" i="1" l="1"/>
  <c r="R63" i="1"/>
  <c r="R14" i="1"/>
  <c r="R68" i="1"/>
  <c r="R67" i="1"/>
  <c r="R66" i="1"/>
  <c r="R65" i="1"/>
  <c r="R64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62" i="1"/>
  <c r="R61" i="1"/>
  <c r="R60" i="1"/>
  <c r="R59" i="1"/>
  <c r="R58" i="1"/>
  <c r="R57" i="1"/>
  <c r="R56" i="1"/>
  <c r="R55" i="1"/>
  <c r="R54" i="1"/>
  <c r="R53" i="1"/>
  <c r="R52" i="1"/>
  <c r="R51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AD116" i="5"/>
  <c r="AC116" i="5"/>
  <c r="AB116" i="5"/>
  <c r="AA116" i="5"/>
  <c r="Z116" i="5"/>
  <c r="Y116" i="5"/>
  <c r="X116" i="5"/>
  <c r="W116" i="5"/>
  <c r="V116" i="5"/>
  <c r="T116" i="5"/>
  <c r="S116" i="5"/>
  <c r="R116" i="5"/>
  <c r="Q116" i="5"/>
  <c r="P116" i="5"/>
  <c r="N116" i="5"/>
  <c r="M116" i="5"/>
  <c r="L116" i="5"/>
  <c r="K116" i="5"/>
  <c r="I116" i="5"/>
  <c r="F116" i="5"/>
  <c r="E116" i="5"/>
  <c r="D116" i="5"/>
  <c r="C123" i="5"/>
  <c r="R69" i="1" l="1"/>
  <c r="E123" i="5" l="1"/>
  <c r="D123" i="5"/>
  <c r="J117" i="5" l="1"/>
  <c r="AD123" i="5" l="1"/>
  <c r="S123" i="5"/>
  <c r="R123" i="5"/>
  <c r="Q123" i="5"/>
  <c r="P123" i="5"/>
  <c r="N123" i="5"/>
  <c r="M123" i="5"/>
  <c r="L123" i="5"/>
  <c r="K123" i="5"/>
  <c r="I123" i="5"/>
  <c r="F123" i="5"/>
  <c r="G19" i="6" l="1"/>
  <c r="G15" i="6"/>
  <c r="D27" i="6"/>
  <c r="C27" i="6"/>
  <c r="G18" i="6"/>
  <c r="H18" i="6"/>
  <c r="T18" i="6"/>
  <c r="X18" i="6"/>
  <c r="H19" i="6"/>
  <c r="T19" i="6" s="1"/>
  <c r="X19" i="6"/>
  <c r="G20" i="6"/>
  <c r="H20" i="6"/>
  <c r="T20" i="6" s="1"/>
  <c r="X20" i="6"/>
  <c r="C27" i="4"/>
  <c r="E17" i="4"/>
  <c r="F17" i="4"/>
  <c r="P17" i="4"/>
  <c r="E18" i="4"/>
  <c r="F18" i="4"/>
  <c r="P18" i="4"/>
  <c r="E19" i="4"/>
  <c r="F19" i="4"/>
  <c r="L19" i="4" s="1"/>
  <c r="P19" i="4"/>
  <c r="J10" i="3"/>
  <c r="J9" i="3"/>
  <c r="K9" i="3" s="1"/>
  <c r="J8" i="3"/>
  <c r="K8" i="3" s="1"/>
  <c r="L17" i="4" l="1"/>
  <c r="L18" i="4"/>
  <c r="C12" i="10"/>
  <c r="AE12" i="10"/>
  <c r="C13" i="10"/>
  <c r="AE13" i="10"/>
  <c r="C14" i="10"/>
  <c r="AE14" i="10"/>
  <c r="C15" i="10"/>
  <c r="AE15" i="10"/>
  <c r="C16" i="10"/>
  <c r="AE16" i="10"/>
  <c r="C17" i="10"/>
  <c r="AE17" i="10"/>
  <c r="C18" i="10"/>
  <c r="AE18" i="10"/>
  <c r="C19" i="10"/>
  <c r="AE19" i="10"/>
  <c r="C20" i="10"/>
  <c r="AE20" i="10"/>
  <c r="C21" i="10"/>
  <c r="AE21" i="10"/>
  <c r="C22" i="10"/>
  <c r="AE22" i="10"/>
  <c r="C23" i="10"/>
  <c r="AE23" i="10"/>
  <c r="C24" i="10"/>
  <c r="AE24" i="10"/>
  <c r="C25" i="10"/>
  <c r="AE25" i="10"/>
  <c r="C26" i="10"/>
  <c r="AE26" i="10"/>
  <c r="C27" i="10"/>
  <c r="AE27" i="10"/>
  <c r="C28" i="10"/>
  <c r="AE28" i="10"/>
  <c r="S16" i="9"/>
  <c r="T16" i="9"/>
  <c r="U16" i="9"/>
  <c r="V16" i="9"/>
  <c r="R16" i="9" s="1"/>
  <c r="W16" i="9"/>
  <c r="X16" i="9"/>
  <c r="Z16" i="9"/>
  <c r="AA16" i="9"/>
  <c r="BC16" i="9" s="1"/>
  <c r="AB16" i="9"/>
  <c r="BD16" i="9" s="1"/>
  <c r="AC16" i="9"/>
  <c r="Y16" i="9" s="1"/>
  <c r="AD16" i="9"/>
  <c r="BF16" i="9" s="1"/>
  <c r="AE16" i="9"/>
  <c r="S17" i="9"/>
  <c r="T17" i="9"/>
  <c r="U17" i="9"/>
  <c r="V17" i="9"/>
  <c r="W17" i="9"/>
  <c r="X17" i="9"/>
  <c r="Z17" i="9"/>
  <c r="AA17" i="9"/>
  <c r="AB17" i="9"/>
  <c r="AC17" i="9"/>
  <c r="AD17" i="9"/>
  <c r="AE17" i="9"/>
  <c r="S18" i="9"/>
  <c r="T18" i="9"/>
  <c r="U18" i="9"/>
  <c r="V18" i="9"/>
  <c r="W18" i="9"/>
  <c r="X18" i="9"/>
  <c r="Z18" i="9"/>
  <c r="AA18" i="9"/>
  <c r="AB18" i="9"/>
  <c r="AC18" i="9"/>
  <c r="AD18" i="9"/>
  <c r="AE18" i="9"/>
  <c r="S19" i="9"/>
  <c r="T19" i="9"/>
  <c r="U19" i="9"/>
  <c r="V19" i="9"/>
  <c r="W19" i="9"/>
  <c r="X19" i="9"/>
  <c r="Z19" i="9"/>
  <c r="AA19" i="9"/>
  <c r="AB19" i="9"/>
  <c r="AC19" i="9"/>
  <c r="AD19" i="9"/>
  <c r="AE19" i="9"/>
  <c r="S20" i="9"/>
  <c r="T20" i="9"/>
  <c r="U20" i="9"/>
  <c r="V20" i="9"/>
  <c r="W20" i="9"/>
  <c r="X20" i="9"/>
  <c r="Z20" i="9"/>
  <c r="AA20" i="9"/>
  <c r="AB20" i="9"/>
  <c r="AC20" i="9"/>
  <c r="AD20" i="9"/>
  <c r="AE20" i="9"/>
  <c r="S21" i="9"/>
  <c r="T21" i="9"/>
  <c r="U21" i="9"/>
  <c r="V21" i="9"/>
  <c r="W21" i="9"/>
  <c r="X21" i="9"/>
  <c r="Z21" i="9"/>
  <c r="AA21" i="9"/>
  <c r="AB21" i="9"/>
  <c r="AC21" i="9"/>
  <c r="AD21" i="9"/>
  <c r="AE21" i="9"/>
  <c r="S22" i="9"/>
  <c r="T22" i="9"/>
  <c r="U22" i="9"/>
  <c r="V22" i="9"/>
  <c r="W22" i="9"/>
  <c r="X22" i="9"/>
  <c r="Z22" i="9"/>
  <c r="AA22" i="9"/>
  <c r="AB22" i="9"/>
  <c r="AC22" i="9"/>
  <c r="AD22" i="9"/>
  <c r="AE22" i="9"/>
  <c r="S23" i="9"/>
  <c r="T23" i="9"/>
  <c r="U23" i="9"/>
  <c r="V23" i="9"/>
  <c r="W23" i="9"/>
  <c r="X23" i="9"/>
  <c r="Z23" i="9"/>
  <c r="AA23" i="9"/>
  <c r="AB23" i="9"/>
  <c r="AC23" i="9"/>
  <c r="AD23" i="9"/>
  <c r="AE23" i="9"/>
  <c r="S24" i="9"/>
  <c r="T24" i="9"/>
  <c r="U24" i="9"/>
  <c r="V24" i="9"/>
  <c r="W24" i="9"/>
  <c r="X24" i="9"/>
  <c r="Z24" i="9"/>
  <c r="AA24" i="9"/>
  <c r="AB24" i="9"/>
  <c r="AC24" i="9"/>
  <c r="AD24" i="9"/>
  <c r="AE24" i="9"/>
  <c r="S25" i="9"/>
  <c r="T25" i="9"/>
  <c r="U25" i="9"/>
  <c r="V25" i="9"/>
  <c r="W25" i="9"/>
  <c r="X25" i="9"/>
  <c r="Z25" i="9"/>
  <c r="AA25" i="9"/>
  <c r="AB25" i="9"/>
  <c r="AC25" i="9"/>
  <c r="AD25" i="9"/>
  <c r="AE25" i="9"/>
  <c r="S26" i="9"/>
  <c r="T26" i="9"/>
  <c r="U26" i="9"/>
  <c r="V26" i="9"/>
  <c r="W26" i="9"/>
  <c r="X26" i="9"/>
  <c r="Z26" i="9"/>
  <c r="AA26" i="9"/>
  <c r="AB26" i="9"/>
  <c r="AC26" i="9"/>
  <c r="AD26" i="9"/>
  <c r="AE26" i="9"/>
  <c r="S27" i="9"/>
  <c r="T27" i="9"/>
  <c r="U27" i="9"/>
  <c r="V27" i="9"/>
  <c r="W27" i="9"/>
  <c r="X27" i="9"/>
  <c r="Z27" i="9"/>
  <c r="AA27" i="9"/>
  <c r="AB27" i="9"/>
  <c r="AC27" i="9"/>
  <c r="AD27" i="9"/>
  <c r="AE27" i="9"/>
  <c r="S28" i="9"/>
  <c r="T28" i="9"/>
  <c r="U28" i="9"/>
  <c r="V28" i="9"/>
  <c r="W28" i="9"/>
  <c r="X28" i="9"/>
  <c r="Z28" i="9"/>
  <c r="AA28" i="9"/>
  <c r="AB28" i="9"/>
  <c r="AC28" i="9"/>
  <c r="AD28" i="9"/>
  <c r="AE28" i="9"/>
  <c r="S29" i="9"/>
  <c r="T29" i="9"/>
  <c r="U29" i="9"/>
  <c r="V29" i="9"/>
  <c r="W29" i="9"/>
  <c r="X29" i="9"/>
  <c r="Z29" i="9"/>
  <c r="AA29" i="9"/>
  <c r="AB29" i="9"/>
  <c r="AC29" i="9"/>
  <c r="AD29" i="9"/>
  <c r="AE29" i="9"/>
  <c r="S30" i="9"/>
  <c r="T30" i="9"/>
  <c r="U30" i="9"/>
  <c r="V30" i="9"/>
  <c r="W30" i="9"/>
  <c r="X30" i="9"/>
  <c r="Z30" i="9"/>
  <c r="AA30" i="9"/>
  <c r="AB30" i="9"/>
  <c r="AC30" i="9"/>
  <c r="AD30" i="9"/>
  <c r="AE30" i="9"/>
  <c r="C12" i="8"/>
  <c r="Y12" i="8"/>
  <c r="C13" i="8"/>
  <c r="Y13" i="8"/>
  <c r="C14" i="8"/>
  <c r="Y14" i="8"/>
  <c r="C15" i="8"/>
  <c r="Y15" i="8"/>
  <c r="C16" i="8"/>
  <c r="Y16" i="8"/>
  <c r="C17" i="8"/>
  <c r="Y17" i="8"/>
  <c r="C18" i="8"/>
  <c r="Y18" i="8"/>
  <c r="C19" i="8"/>
  <c r="Y19" i="8"/>
  <c r="C20" i="8"/>
  <c r="Y20" i="8"/>
  <c r="C21" i="8"/>
  <c r="Y21" i="8"/>
  <c r="C22" i="8"/>
  <c r="Y22" i="8"/>
  <c r="C23" i="8"/>
  <c r="Y23" i="8"/>
  <c r="C24" i="8"/>
  <c r="Y24" i="8"/>
  <c r="C25" i="8"/>
  <c r="Y25" i="8"/>
  <c r="AR14" i="7"/>
  <c r="AZ14" i="7"/>
  <c r="AR15" i="7"/>
  <c r="AZ15" i="7"/>
  <c r="AR16" i="7"/>
  <c r="AZ16" i="7"/>
  <c r="AR17" i="7"/>
  <c r="AZ17" i="7"/>
  <c r="AR18" i="7"/>
  <c r="AZ18" i="7"/>
  <c r="AR19" i="7"/>
  <c r="AZ19" i="7"/>
  <c r="AR20" i="7"/>
  <c r="AZ20" i="7"/>
  <c r="AR21" i="7"/>
  <c r="AZ21" i="7"/>
  <c r="AR22" i="7"/>
  <c r="AZ22" i="7"/>
  <c r="AR23" i="7"/>
  <c r="AZ23" i="7"/>
  <c r="AR24" i="7"/>
  <c r="AZ24" i="7"/>
  <c r="AR25" i="7"/>
  <c r="AZ25" i="7"/>
  <c r="AR26" i="7"/>
  <c r="AZ26" i="7"/>
  <c r="AR27" i="7"/>
  <c r="AZ27" i="7"/>
  <c r="AR28" i="7"/>
  <c r="AZ28" i="7"/>
  <c r="AR29" i="7"/>
  <c r="AZ29" i="7"/>
  <c r="U14" i="7"/>
  <c r="V14" i="7"/>
  <c r="W14" i="7"/>
  <c r="X14" i="7"/>
  <c r="Y14" i="7"/>
  <c r="Z14" i="7"/>
  <c r="AA14" i="7"/>
  <c r="AC14" i="7"/>
  <c r="AD14" i="7"/>
  <c r="BJ14" i="7" s="1"/>
  <c r="AE14" i="7"/>
  <c r="BK14" i="7" s="1"/>
  <c r="AF14" i="7"/>
  <c r="AG14" i="7"/>
  <c r="BM14" i="7" s="1"/>
  <c r="AH14" i="7"/>
  <c r="BN14" i="7" s="1"/>
  <c r="AI14" i="7"/>
  <c r="BO14" i="7" s="1"/>
  <c r="AJ14" i="7"/>
  <c r="U15" i="7"/>
  <c r="V15" i="7"/>
  <c r="W15" i="7"/>
  <c r="X15" i="7"/>
  <c r="Y15" i="7"/>
  <c r="Z15" i="7"/>
  <c r="AA15" i="7"/>
  <c r="AC15" i="7"/>
  <c r="AD15" i="7"/>
  <c r="BJ15" i="7" s="1"/>
  <c r="AE15" i="7"/>
  <c r="BK15" i="7" s="1"/>
  <c r="AF15" i="7"/>
  <c r="AG15" i="7"/>
  <c r="AH15" i="7"/>
  <c r="BN15" i="7" s="1"/>
  <c r="AI15" i="7"/>
  <c r="BO15" i="7" s="1"/>
  <c r="AJ15" i="7"/>
  <c r="U16" i="7"/>
  <c r="V16" i="7"/>
  <c r="W16" i="7"/>
  <c r="X16" i="7"/>
  <c r="Y16" i="7"/>
  <c r="Z16" i="7"/>
  <c r="AA16" i="7"/>
  <c r="AC16" i="7"/>
  <c r="AD16" i="7"/>
  <c r="AE16" i="7"/>
  <c r="AF16" i="7"/>
  <c r="AG16" i="7"/>
  <c r="AH16" i="7"/>
  <c r="BN16" i="7" s="1"/>
  <c r="AI16" i="7"/>
  <c r="AJ16" i="7"/>
  <c r="U17" i="7"/>
  <c r="V17" i="7"/>
  <c r="W17" i="7"/>
  <c r="X17" i="7"/>
  <c r="Y17" i="7"/>
  <c r="Z17" i="7"/>
  <c r="AA17" i="7"/>
  <c r="AC17" i="7"/>
  <c r="BI17" i="7" s="1"/>
  <c r="AD17" i="7"/>
  <c r="AE17" i="7"/>
  <c r="BK17" i="7" s="1"/>
  <c r="AF17" i="7"/>
  <c r="BL17" i="7" s="1"/>
  <c r="AG17" i="7"/>
  <c r="BM17" i="7" s="1"/>
  <c r="AH17" i="7"/>
  <c r="BN17" i="7" s="1"/>
  <c r="AI17" i="7"/>
  <c r="BO17" i="7" s="1"/>
  <c r="AJ17" i="7"/>
  <c r="U18" i="7"/>
  <c r="V18" i="7"/>
  <c r="W18" i="7"/>
  <c r="X18" i="7"/>
  <c r="Y18" i="7"/>
  <c r="Z18" i="7"/>
  <c r="AA18" i="7"/>
  <c r="AC18" i="7"/>
  <c r="AD18" i="7"/>
  <c r="BJ18" i="7" s="1"/>
  <c r="AE18" i="7"/>
  <c r="AF18" i="7"/>
  <c r="BL18" i="7" s="1"/>
  <c r="AG18" i="7"/>
  <c r="AH18" i="7"/>
  <c r="BN18" i="7" s="1"/>
  <c r="AI18" i="7"/>
  <c r="AJ18" i="7"/>
  <c r="U19" i="7"/>
  <c r="V19" i="7"/>
  <c r="W19" i="7"/>
  <c r="X19" i="7"/>
  <c r="Y19" i="7"/>
  <c r="Z19" i="7"/>
  <c r="AA19" i="7"/>
  <c r="AC19" i="7"/>
  <c r="BI19" i="7" s="1"/>
  <c r="AD19" i="7"/>
  <c r="AE19" i="7"/>
  <c r="BK19" i="7" s="1"/>
  <c r="AF19" i="7"/>
  <c r="AG19" i="7"/>
  <c r="BM19" i="7" s="1"/>
  <c r="AH19" i="7"/>
  <c r="AI19" i="7"/>
  <c r="BO19" i="7" s="1"/>
  <c r="AJ19" i="7"/>
  <c r="U20" i="7"/>
  <c r="V20" i="7"/>
  <c r="W20" i="7"/>
  <c r="X20" i="7"/>
  <c r="Y20" i="7"/>
  <c r="Z20" i="7"/>
  <c r="AA20" i="7"/>
  <c r="AC20" i="7"/>
  <c r="AD20" i="7"/>
  <c r="BJ20" i="7" s="1"/>
  <c r="AE20" i="7"/>
  <c r="AF20" i="7"/>
  <c r="BL20" i="7" s="1"/>
  <c r="AG20" i="7"/>
  <c r="AH20" i="7"/>
  <c r="BN20" i="7" s="1"/>
  <c r="AI20" i="7"/>
  <c r="AJ20" i="7"/>
  <c r="U21" i="7"/>
  <c r="V21" i="7"/>
  <c r="W21" i="7"/>
  <c r="X21" i="7"/>
  <c r="Y21" i="7"/>
  <c r="Z21" i="7"/>
  <c r="AA21" i="7"/>
  <c r="AC21" i="7"/>
  <c r="BI21" i="7" s="1"/>
  <c r="AD21" i="7"/>
  <c r="AE21" i="7"/>
  <c r="BK21" i="7" s="1"/>
  <c r="AF21" i="7"/>
  <c r="AG21" i="7"/>
  <c r="BM21" i="7" s="1"/>
  <c r="AH21" i="7"/>
  <c r="AI21" i="7"/>
  <c r="BO21" i="7" s="1"/>
  <c r="AJ21" i="7"/>
  <c r="U22" i="7"/>
  <c r="V22" i="7"/>
  <c r="W22" i="7"/>
  <c r="X22" i="7"/>
  <c r="Y22" i="7"/>
  <c r="Z22" i="7"/>
  <c r="AA22" i="7"/>
  <c r="AC22" i="7"/>
  <c r="AD22" i="7"/>
  <c r="BJ22" i="7" s="1"/>
  <c r="AE22" i="7"/>
  <c r="AF22" i="7"/>
  <c r="BL22" i="7" s="1"/>
  <c r="AG22" i="7"/>
  <c r="AH22" i="7"/>
  <c r="BN22" i="7" s="1"/>
  <c r="AI22" i="7"/>
  <c r="AJ22" i="7"/>
  <c r="U23" i="7"/>
  <c r="V23" i="7"/>
  <c r="W23" i="7"/>
  <c r="X23" i="7"/>
  <c r="Y23" i="7"/>
  <c r="Z23" i="7"/>
  <c r="AA23" i="7"/>
  <c r="AC23" i="7"/>
  <c r="BI23" i="7" s="1"/>
  <c r="AD23" i="7"/>
  <c r="AE23" i="7"/>
  <c r="BK23" i="7" s="1"/>
  <c r="AF23" i="7"/>
  <c r="AG23" i="7"/>
  <c r="BM23" i="7" s="1"/>
  <c r="AH23" i="7"/>
  <c r="AI23" i="7"/>
  <c r="BO23" i="7" s="1"/>
  <c r="AJ23" i="7"/>
  <c r="U24" i="7"/>
  <c r="V24" i="7"/>
  <c r="W24" i="7"/>
  <c r="X24" i="7"/>
  <c r="Y24" i="7"/>
  <c r="Z24" i="7"/>
  <c r="AA24" i="7"/>
  <c r="AC24" i="7"/>
  <c r="AD24" i="7"/>
  <c r="BJ24" i="7" s="1"/>
  <c r="AE24" i="7"/>
  <c r="AF24" i="7"/>
  <c r="BL24" i="7" s="1"/>
  <c r="AG24" i="7"/>
  <c r="AH24" i="7"/>
  <c r="BN24" i="7" s="1"/>
  <c r="AI24" i="7"/>
  <c r="AJ24" i="7"/>
  <c r="U25" i="7"/>
  <c r="V25" i="7"/>
  <c r="W25" i="7"/>
  <c r="X25" i="7"/>
  <c r="Y25" i="7"/>
  <c r="Z25" i="7"/>
  <c r="AA25" i="7"/>
  <c r="AC25" i="7"/>
  <c r="BI25" i="7" s="1"/>
  <c r="AD25" i="7"/>
  <c r="AE25" i="7"/>
  <c r="BK25" i="7" s="1"/>
  <c r="AF25" i="7"/>
  <c r="AG25" i="7"/>
  <c r="BM25" i="7" s="1"/>
  <c r="AH25" i="7"/>
  <c r="AI25" i="7"/>
  <c r="BO25" i="7" s="1"/>
  <c r="AJ25" i="7"/>
  <c r="U26" i="7"/>
  <c r="V26" i="7"/>
  <c r="W26" i="7"/>
  <c r="X26" i="7"/>
  <c r="Y26" i="7"/>
  <c r="Z26" i="7"/>
  <c r="AA26" i="7"/>
  <c r="AC26" i="7"/>
  <c r="AD26" i="7"/>
  <c r="BJ26" i="7" s="1"/>
  <c r="AE26" i="7"/>
  <c r="AF26" i="7"/>
  <c r="BL26" i="7" s="1"/>
  <c r="AG26" i="7"/>
  <c r="AH26" i="7"/>
  <c r="BN26" i="7" s="1"/>
  <c r="AI26" i="7"/>
  <c r="AJ26" i="7"/>
  <c r="U27" i="7"/>
  <c r="V27" i="7"/>
  <c r="W27" i="7"/>
  <c r="X27" i="7"/>
  <c r="Y27" i="7"/>
  <c r="Z27" i="7"/>
  <c r="AA27" i="7"/>
  <c r="AC27" i="7"/>
  <c r="BI27" i="7" s="1"/>
  <c r="AD27" i="7"/>
  <c r="AE27" i="7"/>
  <c r="BK27" i="7" s="1"/>
  <c r="AF27" i="7"/>
  <c r="AG27" i="7"/>
  <c r="BM27" i="7" s="1"/>
  <c r="AH27" i="7"/>
  <c r="AI27" i="7"/>
  <c r="BO27" i="7" s="1"/>
  <c r="AJ27" i="7"/>
  <c r="U28" i="7"/>
  <c r="V28" i="7"/>
  <c r="W28" i="7"/>
  <c r="X28" i="7"/>
  <c r="Y28" i="7"/>
  <c r="Z28" i="7"/>
  <c r="AA28" i="7"/>
  <c r="AC28" i="7"/>
  <c r="AD28" i="7"/>
  <c r="BJ28" i="7" s="1"/>
  <c r="AE28" i="7"/>
  <c r="AF28" i="7"/>
  <c r="BL28" i="7" s="1"/>
  <c r="AG28" i="7"/>
  <c r="AH28" i="7"/>
  <c r="BN28" i="7" s="1"/>
  <c r="AI28" i="7"/>
  <c r="AJ28" i="7"/>
  <c r="U29" i="7"/>
  <c r="V29" i="7"/>
  <c r="W29" i="7"/>
  <c r="X29" i="7"/>
  <c r="Y29" i="7"/>
  <c r="Z29" i="7"/>
  <c r="AA29" i="7"/>
  <c r="AC29" i="7"/>
  <c r="BI29" i="7" s="1"/>
  <c r="AD29" i="7"/>
  <c r="AE29" i="7"/>
  <c r="BK29" i="7" s="1"/>
  <c r="AF29" i="7"/>
  <c r="AG29" i="7"/>
  <c r="BM29" i="7" s="1"/>
  <c r="AH29" i="7"/>
  <c r="AI29" i="7"/>
  <c r="BO29" i="7" s="1"/>
  <c r="AJ29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BI15" i="7" l="1"/>
  <c r="BL16" i="7"/>
  <c r="BL14" i="7"/>
  <c r="BL15" i="7"/>
  <c r="BM15" i="7"/>
  <c r="BJ16" i="7"/>
  <c r="Y17" i="9"/>
  <c r="R17" i="9"/>
  <c r="BB16" i="9"/>
  <c r="BG16" i="9"/>
  <c r="BE16" i="9"/>
  <c r="BA16" i="9" s="1"/>
  <c r="BB17" i="9"/>
  <c r="BF17" i="9"/>
  <c r="BD29" i="9"/>
  <c r="BD27" i="9"/>
  <c r="BD25" i="9"/>
  <c r="BF23" i="9"/>
  <c r="BD23" i="9"/>
  <c r="BC23" i="9"/>
  <c r="BF21" i="9"/>
  <c r="BD21" i="9"/>
  <c r="BC21" i="9"/>
  <c r="BF19" i="9"/>
  <c r="BD19" i="9"/>
  <c r="BC19" i="9"/>
  <c r="BD30" i="9"/>
  <c r="BD28" i="9"/>
  <c r="BD26" i="9"/>
  <c r="BC26" i="9"/>
  <c r="BF24" i="9"/>
  <c r="BD24" i="9"/>
  <c r="BC24" i="9"/>
  <c r="BF22" i="9"/>
  <c r="BD22" i="9"/>
  <c r="BC22" i="9"/>
  <c r="BF20" i="9"/>
  <c r="BD20" i="9"/>
  <c r="BC20" i="9"/>
  <c r="BF18" i="9"/>
  <c r="BD18" i="9"/>
  <c r="BC18" i="9"/>
  <c r="BG17" i="9"/>
  <c r="BE17" i="9"/>
  <c r="BD17" i="9"/>
  <c r="BC17" i="9"/>
  <c r="BF30" i="9"/>
  <c r="BC30" i="9"/>
  <c r="BF29" i="9"/>
  <c r="BF28" i="9"/>
  <c r="BC28" i="9"/>
  <c r="BF27" i="9"/>
  <c r="BF26" i="9"/>
  <c r="BF25" i="9"/>
  <c r="BJ17" i="7"/>
  <c r="AB27" i="7"/>
  <c r="BN29" i="7"/>
  <c r="BL29" i="7"/>
  <c r="BO28" i="7"/>
  <c r="BM28" i="7"/>
  <c r="BK28" i="7"/>
  <c r="BN27" i="7"/>
  <c r="BL27" i="7"/>
  <c r="BO26" i="7"/>
  <c r="BM26" i="7"/>
  <c r="BK26" i="7"/>
  <c r="BN25" i="7"/>
  <c r="BL25" i="7"/>
  <c r="BO24" i="7"/>
  <c r="BM24" i="7"/>
  <c r="BK24" i="7"/>
  <c r="BN23" i="7"/>
  <c r="BL23" i="7"/>
  <c r="BO22" i="7"/>
  <c r="BM22" i="7"/>
  <c r="BK22" i="7"/>
  <c r="BN21" i="7"/>
  <c r="BL21" i="7"/>
  <c r="BO20" i="7"/>
  <c r="BM20" i="7"/>
  <c r="BK20" i="7"/>
  <c r="BN19" i="7"/>
  <c r="BL19" i="7"/>
  <c r="BO18" i="7"/>
  <c r="BM18" i="7"/>
  <c r="BK18" i="7"/>
  <c r="T17" i="7"/>
  <c r="BO16" i="7"/>
  <c r="BM16" i="7"/>
  <c r="BK16" i="7"/>
  <c r="T15" i="7"/>
  <c r="T29" i="7"/>
  <c r="T28" i="7"/>
  <c r="T27" i="7"/>
  <c r="T26" i="7"/>
  <c r="T25" i="7"/>
  <c r="T24" i="7"/>
  <c r="T23" i="7"/>
  <c r="T22" i="7"/>
  <c r="T21" i="7"/>
  <c r="T20" i="7"/>
  <c r="T19" i="7"/>
  <c r="T18" i="7"/>
  <c r="T16" i="7"/>
  <c r="T14" i="7"/>
  <c r="BG30" i="9"/>
  <c r="BE30" i="9"/>
  <c r="BB30" i="9"/>
  <c r="BG29" i="9"/>
  <c r="BE29" i="9"/>
  <c r="BB29" i="9"/>
  <c r="BG28" i="9"/>
  <c r="BE28" i="9"/>
  <c r="BB28" i="9"/>
  <c r="BG27" i="9"/>
  <c r="BE27" i="9"/>
  <c r="BB27" i="9"/>
  <c r="BG26" i="9"/>
  <c r="BE26" i="9"/>
  <c r="BB26" i="9"/>
  <c r="BG25" i="9"/>
  <c r="BE25" i="9"/>
  <c r="BB25" i="9"/>
  <c r="BG24" i="9"/>
  <c r="BE24" i="9"/>
  <c r="BB24" i="9"/>
  <c r="BG23" i="9"/>
  <c r="BE23" i="9"/>
  <c r="BB23" i="9"/>
  <c r="BG22" i="9"/>
  <c r="BE22" i="9"/>
  <c r="BB22" i="9"/>
  <c r="BG21" i="9"/>
  <c r="BE21" i="9"/>
  <c r="BB21" i="9"/>
  <c r="BG20" i="9"/>
  <c r="BE20" i="9"/>
  <c r="BB20" i="9"/>
  <c r="BG19" i="9"/>
  <c r="BE19" i="9"/>
  <c r="BB19" i="9"/>
  <c r="BG18" i="9"/>
  <c r="BE18" i="9"/>
  <c r="BB18" i="9"/>
  <c r="BC29" i="9"/>
  <c r="BC27" i="9"/>
  <c r="BC25" i="9"/>
  <c r="BH17" i="7"/>
  <c r="BH15" i="7"/>
  <c r="AB28" i="7"/>
  <c r="AB26" i="7"/>
  <c r="AB25" i="7"/>
  <c r="AB24" i="7"/>
  <c r="AB23" i="7"/>
  <c r="AB22" i="7"/>
  <c r="AB21" i="7"/>
  <c r="AB20" i="7"/>
  <c r="AB19" i="7"/>
  <c r="AB18" i="7"/>
  <c r="AB16" i="7"/>
  <c r="AB14" i="7"/>
  <c r="BI28" i="7"/>
  <c r="BH28" i="7" s="1"/>
  <c r="BI26" i="7"/>
  <c r="BH26" i="7" s="1"/>
  <c r="BI24" i="7"/>
  <c r="BH24" i="7" s="1"/>
  <c r="BI22" i="7"/>
  <c r="BH22" i="7" s="1"/>
  <c r="BI20" i="7"/>
  <c r="BH20" i="7" s="1"/>
  <c r="BI18" i="7"/>
  <c r="BH18" i="7" s="1"/>
  <c r="BI16" i="7"/>
  <c r="BI14" i="7"/>
  <c r="BH14" i="7" s="1"/>
  <c r="AB29" i="7"/>
  <c r="AB17" i="7"/>
  <c r="AB15" i="7"/>
  <c r="BJ29" i="7"/>
  <c r="BH29" i="7" s="1"/>
  <c r="BJ27" i="7"/>
  <c r="BH27" i="7" s="1"/>
  <c r="BJ25" i="7"/>
  <c r="BH25" i="7" s="1"/>
  <c r="BJ23" i="7"/>
  <c r="BH23" i="7" s="1"/>
  <c r="BJ21" i="7"/>
  <c r="BH21" i="7" s="1"/>
  <c r="BJ19" i="7"/>
  <c r="BH19" i="7" s="1"/>
  <c r="U14" i="5"/>
  <c r="BH16" i="7" l="1"/>
  <c r="BA17" i="9"/>
  <c r="AE39" i="10"/>
  <c r="C9" i="10"/>
  <c r="Y10" i="8"/>
  <c r="G122" i="5"/>
  <c r="H122" i="5" s="1"/>
  <c r="G121" i="5"/>
  <c r="H121" i="5" s="1"/>
  <c r="G120" i="5"/>
  <c r="H120" i="5" s="1"/>
  <c r="G118" i="5"/>
  <c r="H118" i="5" s="1"/>
  <c r="G117" i="5"/>
  <c r="H117" i="5" l="1"/>
  <c r="C8" i="10"/>
  <c r="Y37" i="8"/>
  <c r="Y8" i="8"/>
  <c r="AE48" i="10"/>
  <c r="AE47" i="10"/>
  <c r="AE46" i="10"/>
  <c r="AE45" i="10"/>
  <c r="AE44" i="10"/>
  <c r="AE43" i="10"/>
  <c r="AE42" i="10"/>
  <c r="AE41" i="10"/>
  <c r="AE40" i="10"/>
  <c r="AE38" i="10"/>
  <c r="AE37" i="10"/>
  <c r="AE36" i="10"/>
  <c r="AE35" i="10"/>
  <c r="AE34" i="10"/>
  <c r="AE33" i="10"/>
  <c r="AE32" i="10"/>
  <c r="AE31" i="10"/>
  <c r="AE30" i="10"/>
  <c r="AE29" i="10"/>
  <c r="AE11" i="10"/>
  <c r="AE10" i="10"/>
  <c r="AE9" i="10"/>
  <c r="AE8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11" i="10"/>
  <c r="C10" i="10"/>
  <c r="BF7" i="10" l="1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Y45" i="8"/>
  <c r="C45" i="8"/>
  <c r="Y44" i="8"/>
  <c r="C44" i="8"/>
  <c r="Y43" i="8"/>
  <c r="C43" i="8"/>
  <c r="Y42" i="8"/>
  <c r="C42" i="8"/>
  <c r="Y41" i="8"/>
  <c r="C41" i="8"/>
  <c r="Y40" i="8"/>
  <c r="C40" i="8"/>
  <c r="Y39" i="8"/>
  <c r="C39" i="8"/>
  <c r="Y38" i="8"/>
  <c r="C38" i="8"/>
  <c r="C37" i="8"/>
  <c r="Y36" i="8"/>
  <c r="C36" i="8"/>
  <c r="Y35" i="8"/>
  <c r="C35" i="8"/>
  <c r="Y34" i="8"/>
  <c r="C34" i="8"/>
  <c r="Y33" i="8"/>
  <c r="C33" i="8"/>
  <c r="Y32" i="8"/>
  <c r="C32" i="8"/>
  <c r="Y31" i="8"/>
  <c r="C31" i="8"/>
  <c r="Y30" i="8"/>
  <c r="C30" i="8"/>
  <c r="Y29" i="8"/>
  <c r="C29" i="8"/>
  <c r="Y28" i="8"/>
  <c r="C28" i="8"/>
  <c r="Y27" i="8"/>
  <c r="C27" i="8"/>
  <c r="Y26" i="8"/>
  <c r="C26" i="8"/>
  <c r="Y11" i="8"/>
  <c r="C11" i="8"/>
  <c r="C10" i="8"/>
  <c r="Y9" i="8"/>
  <c r="C9" i="8"/>
  <c r="C8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AE7" i="10" l="1"/>
  <c r="C7" i="10"/>
  <c r="Y7" i="8"/>
  <c r="C7" i="8"/>
  <c r="J11" i="3"/>
  <c r="G15" i="5"/>
  <c r="G14" i="5"/>
  <c r="G116" i="5" l="1"/>
  <c r="G123" i="5" s="1"/>
  <c r="H14" i="5"/>
  <c r="H15" i="5"/>
  <c r="P34" i="3"/>
  <c r="J34" i="3"/>
  <c r="J37" i="3"/>
  <c r="K37" i="3" s="1"/>
  <c r="J40" i="3"/>
  <c r="K40" i="3" s="1"/>
  <c r="J43" i="3"/>
  <c r="K43" i="3" s="1"/>
  <c r="J46" i="3"/>
  <c r="K46" i="3" s="1"/>
  <c r="J49" i="3"/>
  <c r="K49" i="3" s="1"/>
  <c r="J52" i="3"/>
  <c r="H116" i="5" l="1"/>
  <c r="H123" i="5" s="1"/>
  <c r="J55" i="3"/>
  <c r="J28" i="3"/>
  <c r="J25" i="3"/>
  <c r="J19" i="3"/>
  <c r="G53" i="3"/>
  <c r="H53" i="3"/>
  <c r="G54" i="3"/>
  <c r="H54" i="3"/>
  <c r="G55" i="3"/>
  <c r="H55" i="3"/>
  <c r="J51" i="3"/>
  <c r="K51" i="3" s="1"/>
  <c r="J50" i="3"/>
  <c r="K50" i="3" s="1"/>
  <c r="J48" i="3"/>
  <c r="K48" i="3" s="1"/>
  <c r="J47" i="3"/>
  <c r="K47" i="3" s="1"/>
  <c r="J45" i="3"/>
  <c r="K45" i="3" s="1"/>
  <c r="J44" i="3"/>
  <c r="K44" i="3" s="1"/>
  <c r="J42" i="3"/>
  <c r="K42" i="3" s="1"/>
  <c r="J41" i="3"/>
  <c r="K41" i="3" s="1"/>
  <c r="J39" i="3"/>
  <c r="K39" i="3" s="1"/>
  <c r="J38" i="3"/>
  <c r="K38" i="3" s="1"/>
  <c r="J36" i="3"/>
  <c r="K36" i="3" s="1"/>
  <c r="J35" i="3"/>
  <c r="K35" i="3" s="1"/>
  <c r="J33" i="3"/>
  <c r="K33" i="3" s="1"/>
  <c r="J32" i="3"/>
  <c r="K32" i="3" s="1"/>
  <c r="J17" i="3"/>
  <c r="K17" i="3" s="1"/>
  <c r="K54" i="3" l="1"/>
  <c r="G58" i="3"/>
  <c r="G57" i="3"/>
  <c r="G56" i="3"/>
  <c r="K53" i="3"/>
  <c r="H58" i="3"/>
  <c r="H57" i="3"/>
  <c r="H56" i="3"/>
  <c r="T9" i="9" l="1"/>
  <c r="U9" i="9"/>
  <c r="V9" i="9"/>
  <c r="W9" i="9"/>
  <c r="X9" i="9"/>
  <c r="T10" i="9"/>
  <c r="U10" i="9"/>
  <c r="V10" i="9"/>
  <c r="W10" i="9"/>
  <c r="R10" i="9" s="1"/>
  <c r="X10" i="9"/>
  <c r="T11" i="9"/>
  <c r="U11" i="9"/>
  <c r="V11" i="9"/>
  <c r="W11" i="9"/>
  <c r="X11" i="9"/>
  <c r="T12" i="9"/>
  <c r="U12" i="9"/>
  <c r="V12" i="9"/>
  <c r="W12" i="9"/>
  <c r="X12" i="9"/>
  <c r="T13" i="9"/>
  <c r="U13" i="9"/>
  <c r="V13" i="9"/>
  <c r="W13" i="9"/>
  <c r="X13" i="9"/>
  <c r="T14" i="9"/>
  <c r="U14" i="9"/>
  <c r="V14" i="9"/>
  <c r="W14" i="9"/>
  <c r="X14" i="9"/>
  <c r="T15" i="9"/>
  <c r="U15" i="9"/>
  <c r="V15" i="9"/>
  <c r="W15" i="9"/>
  <c r="X15" i="9"/>
  <c r="T31" i="9"/>
  <c r="U31" i="9"/>
  <c r="V31" i="9"/>
  <c r="W31" i="9"/>
  <c r="X31" i="9"/>
  <c r="T32" i="9"/>
  <c r="U32" i="9"/>
  <c r="V32" i="9"/>
  <c r="W32" i="9"/>
  <c r="X32" i="9"/>
  <c r="T33" i="9"/>
  <c r="U33" i="9"/>
  <c r="V33" i="9"/>
  <c r="W33" i="9"/>
  <c r="X33" i="9"/>
  <c r="T34" i="9"/>
  <c r="U34" i="9"/>
  <c r="V34" i="9"/>
  <c r="W34" i="9"/>
  <c r="X34" i="9"/>
  <c r="T35" i="9"/>
  <c r="U35" i="9"/>
  <c r="V35" i="9"/>
  <c r="W35" i="9"/>
  <c r="X35" i="9"/>
  <c r="T36" i="9"/>
  <c r="U36" i="9"/>
  <c r="V36" i="9"/>
  <c r="W36" i="9"/>
  <c r="X36" i="9"/>
  <c r="T37" i="9"/>
  <c r="U37" i="9"/>
  <c r="V37" i="9"/>
  <c r="W37" i="9"/>
  <c r="X37" i="9"/>
  <c r="T38" i="9"/>
  <c r="U38" i="9"/>
  <c r="V38" i="9"/>
  <c r="W38" i="9"/>
  <c r="X38" i="9"/>
  <c r="T39" i="9"/>
  <c r="U39" i="9"/>
  <c r="V39" i="9"/>
  <c r="W39" i="9"/>
  <c r="X39" i="9"/>
  <c r="T40" i="9"/>
  <c r="U40" i="9"/>
  <c r="V40" i="9"/>
  <c r="W40" i="9"/>
  <c r="X40" i="9"/>
  <c r="T41" i="9"/>
  <c r="U41" i="9"/>
  <c r="V41" i="9"/>
  <c r="W41" i="9"/>
  <c r="X41" i="9"/>
  <c r="T42" i="9"/>
  <c r="U42" i="9"/>
  <c r="V42" i="9"/>
  <c r="W42" i="9"/>
  <c r="X42" i="9"/>
  <c r="T43" i="9"/>
  <c r="U43" i="9"/>
  <c r="V43" i="9"/>
  <c r="W43" i="9"/>
  <c r="X43" i="9"/>
  <c r="T44" i="9"/>
  <c r="U44" i="9"/>
  <c r="V44" i="9"/>
  <c r="W44" i="9"/>
  <c r="X44" i="9"/>
  <c r="T45" i="9"/>
  <c r="U45" i="9"/>
  <c r="V45" i="9"/>
  <c r="W45" i="9"/>
  <c r="X45" i="9"/>
  <c r="T46" i="9"/>
  <c r="U46" i="9"/>
  <c r="V46" i="9"/>
  <c r="W46" i="9"/>
  <c r="X46" i="9"/>
  <c r="T47" i="9"/>
  <c r="U47" i="9"/>
  <c r="V47" i="9"/>
  <c r="W47" i="9"/>
  <c r="X47" i="9"/>
  <c r="S10" i="9"/>
  <c r="S11" i="9"/>
  <c r="S12" i="9"/>
  <c r="S13" i="9"/>
  <c r="S14" i="9"/>
  <c r="S15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9" i="9"/>
  <c r="V9" i="7"/>
  <c r="W9" i="7"/>
  <c r="X9" i="7"/>
  <c r="Y9" i="7"/>
  <c r="Z9" i="7"/>
  <c r="AA9" i="7"/>
  <c r="V10" i="7"/>
  <c r="W10" i="7"/>
  <c r="X10" i="7"/>
  <c r="Y10" i="7"/>
  <c r="Z10" i="7"/>
  <c r="AA10" i="7"/>
  <c r="V11" i="7"/>
  <c r="W11" i="7"/>
  <c r="X11" i="7"/>
  <c r="Y11" i="7"/>
  <c r="Z11" i="7"/>
  <c r="AA11" i="7"/>
  <c r="V12" i="7"/>
  <c r="W12" i="7"/>
  <c r="X12" i="7"/>
  <c r="Y12" i="7"/>
  <c r="Z12" i="7"/>
  <c r="AA12" i="7"/>
  <c r="V13" i="7"/>
  <c r="W13" i="7"/>
  <c r="X13" i="7"/>
  <c r="Y13" i="7"/>
  <c r="Z13" i="7"/>
  <c r="AA13" i="7"/>
  <c r="V30" i="7"/>
  <c r="W30" i="7"/>
  <c r="X30" i="7"/>
  <c r="Y30" i="7"/>
  <c r="Z30" i="7"/>
  <c r="AA30" i="7"/>
  <c r="V31" i="7"/>
  <c r="W31" i="7"/>
  <c r="X31" i="7"/>
  <c r="Y31" i="7"/>
  <c r="Z31" i="7"/>
  <c r="AA31" i="7"/>
  <c r="V32" i="7"/>
  <c r="W32" i="7"/>
  <c r="X32" i="7"/>
  <c r="Y32" i="7"/>
  <c r="Z32" i="7"/>
  <c r="AA32" i="7"/>
  <c r="V33" i="7"/>
  <c r="W33" i="7"/>
  <c r="X33" i="7"/>
  <c r="Y33" i="7"/>
  <c r="Z33" i="7"/>
  <c r="AA33" i="7"/>
  <c r="V34" i="7"/>
  <c r="W34" i="7"/>
  <c r="X34" i="7"/>
  <c r="Y34" i="7"/>
  <c r="Z34" i="7"/>
  <c r="AA34" i="7"/>
  <c r="V35" i="7"/>
  <c r="W35" i="7"/>
  <c r="X35" i="7"/>
  <c r="Y35" i="7"/>
  <c r="Z35" i="7"/>
  <c r="AA35" i="7"/>
  <c r="V36" i="7"/>
  <c r="W36" i="7"/>
  <c r="X36" i="7"/>
  <c r="Y36" i="7"/>
  <c r="Z36" i="7"/>
  <c r="AA36" i="7"/>
  <c r="V37" i="7"/>
  <c r="W37" i="7"/>
  <c r="X37" i="7"/>
  <c r="Y37" i="7"/>
  <c r="Z37" i="7"/>
  <c r="AA37" i="7"/>
  <c r="V38" i="7"/>
  <c r="W38" i="7"/>
  <c r="X38" i="7"/>
  <c r="Y38" i="7"/>
  <c r="Z38" i="7"/>
  <c r="AA38" i="7"/>
  <c r="V39" i="7"/>
  <c r="W39" i="7"/>
  <c r="X39" i="7"/>
  <c r="Y39" i="7"/>
  <c r="Z39" i="7"/>
  <c r="AA39" i="7"/>
  <c r="V40" i="7"/>
  <c r="W40" i="7"/>
  <c r="X40" i="7"/>
  <c r="Y40" i="7"/>
  <c r="Z40" i="7"/>
  <c r="AA40" i="7"/>
  <c r="V41" i="7"/>
  <c r="W41" i="7"/>
  <c r="X41" i="7"/>
  <c r="Y41" i="7"/>
  <c r="Z41" i="7"/>
  <c r="AA41" i="7"/>
  <c r="V42" i="7"/>
  <c r="W42" i="7"/>
  <c r="X42" i="7"/>
  <c r="Y42" i="7"/>
  <c r="Z42" i="7"/>
  <c r="AA42" i="7"/>
  <c r="V43" i="7"/>
  <c r="W43" i="7"/>
  <c r="X43" i="7"/>
  <c r="Y43" i="7"/>
  <c r="Z43" i="7"/>
  <c r="AA43" i="7"/>
  <c r="V44" i="7"/>
  <c r="W44" i="7"/>
  <c r="X44" i="7"/>
  <c r="Y44" i="7"/>
  <c r="Z44" i="7"/>
  <c r="AA44" i="7"/>
  <c r="V45" i="7"/>
  <c r="W45" i="7"/>
  <c r="X45" i="7"/>
  <c r="Y45" i="7"/>
  <c r="Z45" i="7"/>
  <c r="AA45" i="7"/>
  <c r="V46" i="7"/>
  <c r="W46" i="7"/>
  <c r="X46" i="7"/>
  <c r="Y46" i="7"/>
  <c r="Z46" i="7"/>
  <c r="AA46" i="7"/>
  <c r="V47" i="7"/>
  <c r="W47" i="7"/>
  <c r="X47" i="7"/>
  <c r="Y47" i="7"/>
  <c r="Z47" i="7"/>
  <c r="AA47" i="7"/>
  <c r="V48" i="7"/>
  <c r="W48" i="7"/>
  <c r="X48" i="7"/>
  <c r="Y48" i="7"/>
  <c r="Z48" i="7"/>
  <c r="AA48" i="7"/>
  <c r="U10" i="7"/>
  <c r="U11" i="7"/>
  <c r="U12" i="7"/>
  <c r="U13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9" i="7"/>
  <c r="U15" i="5"/>
  <c r="J13" i="1"/>
  <c r="J73" i="1" s="1"/>
  <c r="H13" i="1"/>
  <c r="H73" i="1" s="1"/>
  <c r="K11" i="3"/>
  <c r="J12" i="3"/>
  <c r="K12" i="3" s="1"/>
  <c r="J13" i="3"/>
  <c r="J14" i="3"/>
  <c r="K14" i="3" s="1"/>
  <c r="J15" i="3"/>
  <c r="K15" i="3" s="1"/>
  <c r="J16" i="3"/>
  <c r="K16" i="3" s="1"/>
  <c r="J18" i="3"/>
  <c r="K18" i="3" s="1"/>
  <c r="J20" i="3"/>
  <c r="K20" i="3" s="1"/>
  <c r="J21" i="3"/>
  <c r="K21" i="3" s="1"/>
  <c r="J22" i="3"/>
  <c r="K22" i="3" s="1"/>
  <c r="J23" i="3"/>
  <c r="K23" i="3" s="1"/>
  <c r="J24" i="3"/>
  <c r="K24" i="3" s="1"/>
  <c r="J26" i="3"/>
  <c r="K26" i="3" s="1"/>
  <c r="J27" i="3"/>
  <c r="K27" i="3" s="1"/>
  <c r="I53" i="3"/>
  <c r="I56" i="3" s="1"/>
  <c r="J53" i="3"/>
  <c r="I54" i="3"/>
  <c r="J54" i="3"/>
  <c r="I55" i="3"/>
  <c r="I58" i="3" s="1"/>
  <c r="J31" i="3" l="1"/>
  <c r="R15" i="9"/>
  <c r="R14" i="9"/>
  <c r="R13" i="9"/>
  <c r="R12" i="9"/>
  <c r="R11" i="9"/>
  <c r="R9" i="9"/>
  <c r="I13" i="1"/>
  <c r="I73" i="1" s="1"/>
  <c r="U116" i="5"/>
  <c r="U123" i="5" s="1"/>
  <c r="K57" i="3"/>
  <c r="K13" i="3"/>
  <c r="I57" i="3"/>
  <c r="J56" i="3"/>
  <c r="J57" i="3"/>
  <c r="J58" i="3"/>
  <c r="K56" i="3"/>
  <c r="V8" i="9"/>
  <c r="T9" i="7"/>
  <c r="AE47" i="9"/>
  <c r="AD47" i="9"/>
  <c r="BF47" i="9" s="1"/>
  <c r="AC47" i="9"/>
  <c r="AB47" i="9"/>
  <c r="BD47" i="9" s="1"/>
  <c r="AA47" i="9"/>
  <c r="BC47" i="9" s="1"/>
  <c r="Z47" i="9"/>
  <c r="AE46" i="9"/>
  <c r="BG46" i="9" s="1"/>
  <c r="AD46" i="9"/>
  <c r="BF46" i="9" s="1"/>
  <c r="AC46" i="9"/>
  <c r="BE46" i="9" s="1"/>
  <c r="AB46" i="9"/>
  <c r="BD46" i="9" s="1"/>
  <c r="AA46" i="9"/>
  <c r="BC46" i="9" s="1"/>
  <c r="Z46" i="9"/>
  <c r="AE45" i="9"/>
  <c r="BG45" i="9" s="1"/>
  <c r="AD45" i="9"/>
  <c r="BF45" i="9" s="1"/>
  <c r="AC45" i="9"/>
  <c r="BE45" i="9" s="1"/>
  <c r="AB45" i="9"/>
  <c r="BD45" i="9" s="1"/>
  <c r="AA45" i="9"/>
  <c r="BC45" i="9" s="1"/>
  <c r="Z45" i="9"/>
  <c r="AE44" i="9"/>
  <c r="AD44" i="9"/>
  <c r="BF44" i="9" s="1"/>
  <c r="AC44" i="9"/>
  <c r="AB44" i="9"/>
  <c r="BD44" i="9" s="1"/>
  <c r="AA44" i="9"/>
  <c r="BC44" i="9" s="1"/>
  <c r="Z44" i="9"/>
  <c r="BB44" i="9" s="1"/>
  <c r="AE43" i="9"/>
  <c r="AD43" i="9"/>
  <c r="BF43" i="9" s="1"/>
  <c r="AC43" i="9"/>
  <c r="AB43" i="9"/>
  <c r="BD43" i="9" s="1"/>
  <c r="AA43" i="9"/>
  <c r="BC43" i="9" s="1"/>
  <c r="Z43" i="9"/>
  <c r="AE42" i="9"/>
  <c r="BG42" i="9" s="1"/>
  <c r="AD42" i="9"/>
  <c r="AC42" i="9"/>
  <c r="BE42" i="9" s="1"/>
  <c r="AB42" i="9"/>
  <c r="BD42" i="9" s="1"/>
  <c r="AA42" i="9"/>
  <c r="BC42" i="9" s="1"/>
  <c r="Z42" i="9"/>
  <c r="BF42" i="9"/>
  <c r="AE41" i="9"/>
  <c r="AD41" i="9"/>
  <c r="BF41" i="9" s="1"/>
  <c r="AC41" i="9"/>
  <c r="AB41" i="9"/>
  <c r="BD41" i="9" s="1"/>
  <c r="AA41" i="9"/>
  <c r="BC41" i="9" s="1"/>
  <c r="Z41" i="9"/>
  <c r="AE40" i="9"/>
  <c r="BG40" i="9" s="1"/>
  <c r="AD40" i="9"/>
  <c r="AC40" i="9"/>
  <c r="BE40" i="9" s="1"/>
  <c r="AB40" i="9"/>
  <c r="BD40" i="9" s="1"/>
  <c r="AA40" i="9"/>
  <c r="BC40" i="9" s="1"/>
  <c r="Z40" i="9"/>
  <c r="BF40" i="9"/>
  <c r="AE39" i="9"/>
  <c r="BG39" i="9" s="1"/>
  <c r="AD39" i="9"/>
  <c r="BF39" i="9" s="1"/>
  <c r="AC39" i="9"/>
  <c r="AB39" i="9"/>
  <c r="BD39" i="9" s="1"/>
  <c r="AA39" i="9"/>
  <c r="BC39" i="9" s="1"/>
  <c r="Z39" i="9"/>
  <c r="BE39" i="9"/>
  <c r="BB39" i="9"/>
  <c r="AE38" i="9"/>
  <c r="AD38" i="9"/>
  <c r="BF38" i="9" s="1"/>
  <c r="AC38" i="9"/>
  <c r="AB38" i="9"/>
  <c r="BD38" i="9" s="1"/>
  <c r="AA38" i="9"/>
  <c r="BC38" i="9" s="1"/>
  <c r="Z38" i="9"/>
  <c r="AE37" i="9"/>
  <c r="AD37" i="9"/>
  <c r="BF37" i="9" s="1"/>
  <c r="AC37" i="9"/>
  <c r="AB37" i="9"/>
  <c r="BD37" i="9" s="1"/>
  <c r="AA37" i="9"/>
  <c r="BC37" i="9" s="1"/>
  <c r="Z37" i="9"/>
  <c r="AE36" i="9"/>
  <c r="AD36" i="9"/>
  <c r="BF36" i="9" s="1"/>
  <c r="AC36" i="9"/>
  <c r="BE36" i="9" s="1"/>
  <c r="AB36" i="9"/>
  <c r="BD36" i="9" s="1"/>
  <c r="AA36" i="9"/>
  <c r="BC36" i="9" s="1"/>
  <c r="Z36" i="9"/>
  <c r="BG36" i="9"/>
  <c r="BB36" i="9"/>
  <c r="AE35" i="9"/>
  <c r="BG35" i="9" s="1"/>
  <c r="AD35" i="9"/>
  <c r="AC35" i="9"/>
  <c r="BE35" i="9" s="1"/>
  <c r="AB35" i="9"/>
  <c r="BD35" i="9" s="1"/>
  <c r="AA35" i="9"/>
  <c r="BC35" i="9" s="1"/>
  <c r="Z35" i="9"/>
  <c r="BF35" i="9"/>
  <c r="AE34" i="9"/>
  <c r="AD34" i="9"/>
  <c r="BF34" i="9" s="1"/>
  <c r="AC34" i="9"/>
  <c r="AB34" i="9"/>
  <c r="BD34" i="9" s="1"/>
  <c r="AA34" i="9"/>
  <c r="BC34" i="9" s="1"/>
  <c r="Z34" i="9"/>
  <c r="BB34" i="9" s="1"/>
  <c r="AE33" i="9"/>
  <c r="BG33" i="9" s="1"/>
  <c r="AD33" i="9"/>
  <c r="AC33" i="9"/>
  <c r="BE33" i="9" s="1"/>
  <c r="AB33" i="9"/>
  <c r="BD33" i="9" s="1"/>
  <c r="AA33" i="9"/>
  <c r="BC33" i="9" s="1"/>
  <c r="Z33" i="9"/>
  <c r="BF33" i="9"/>
  <c r="AE32" i="9"/>
  <c r="AD32" i="9"/>
  <c r="BF32" i="9" s="1"/>
  <c r="AC32" i="9"/>
  <c r="AB32" i="9"/>
  <c r="BD32" i="9" s="1"/>
  <c r="AA32" i="9"/>
  <c r="BC32" i="9" s="1"/>
  <c r="Z32" i="9"/>
  <c r="AE31" i="9"/>
  <c r="AD31" i="9"/>
  <c r="BF31" i="9" s="1"/>
  <c r="AC31" i="9"/>
  <c r="AB31" i="9"/>
  <c r="BD31" i="9" s="1"/>
  <c r="AA31" i="9"/>
  <c r="BC31" i="9" s="1"/>
  <c r="Z31" i="9"/>
  <c r="AE15" i="9"/>
  <c r="BG15" i="9" s="1"/>
  <c r="AD15" i="9"/>
  <c r="BF15" i="9" s="1"/>
  <c r="AC15" i="9"/>
  <c r="BE15" i="9" s="1"/>
  <c r="AB15" i="9"/>
  <c r="AA15" i="9"/>
  <c r="BC15" i="9" s="1"/>
  <c r="Z15" i="9"/>
  <c r="BB15" i="9" s="1"/>
  <c r="AE14" i="9"/>
  <c r="AD14" i="9"/>
  <c r="BF14" i="9" s="1"/>
  <c r="AC14" i="9"/>
  <c r="AB14" i="9"/>
  <c r="BD14" i="9" s="1"/>
  <c r="AA14" i="9"/>
  <c r="Z14" i="9"/>
  <c r="BB14" i="9" s="1"/>
  <c r="AE13" i="9"/>
  <c r="BG13" i="9" s="1"/>
  <c r="AD13" i="9"/>
  <c r="BF13" i="9" s="1"/>
  <c r="AC13" i="9"/>
  <c r="AB13" i="9"/>
  <c r="BD13" i="9" s="1"/>
  <c r="AA13" i="9"/>
  <c r="Z13" i="9"/>
  <c r="BB13" i="9" s="1"/>
  <c r="BE13" i="9"/>
  <c r="AE12" i="9"/>
  <c r="AD12" i="9"/>
  <c r="BF12" i="9" s="1"/>
  <c r="AC12" i="9"/>
  <c r="AB12" i="9"/>
  <c r="BD12" i="9" s="1"/>
  <c r="AA12" i="9"/>
  <c r="Z12" i="9"/>
  <c r="BB12" i="9" s="1"/>
  <c r="AE11" i="9"/>
  <c r="AD11" i="9"/>
  <c r="BF11" i="9" s="1"/>
  <c r="AC11" i="9"/>
  <c r="AB11" i="9"/>
  <c r="BD11" i="9" s="1"/>
  <c r="AA11" i="9"/>
  <c r="Z11" i="9"/>
  <c r="AE10" i="9"/>
  <c r="BG10" i="9" s="1"/>
  <c r="AD10" i="9"/>
  <c r="AC10" i="9"/>
  <c r="BE10" i="9" s="1"/>
  <c r="AB10" i="9"/>
  <c r="BD10" i="9" s="1"/>
  <c r="AA10" i="9"/>
  <c r="BC10" i="9" s="1"/>
  <c r="Z10" i="9"/>
  <c r="BB10" i="9" s="1"/>
  <c r="AE9" i="9"/>
  <c r="AD9" i="9"/>
  <c r="AC9" i="9"/>
  <c r="AB9" i="9"/>
  <c r="AA9" i="9"/>
  <c r="Z9" i="9"/>
  <c r="BF9" i="9"/>
  <c r="AZ8" i="9"/>
  <c r="AY8" i="9"/>
  <c r="M28" i="3" s="1"/>
  <c r="AX8" i="9"/>
  <c r="M25" i="3" s="1"/>
  <c r="AW8" i="9"/>
  <c r="AV8" i="9"/>
  <c r="AU8" i="9"/>
  <c r="AS8" i="9"/>
  <c r="AR8" i="9"/>
  <c r="AQ8" i="9"/>
  <c r="AP8" i="9"/>
  <c r="AO8" i="9"/>
  <c r="AN8" i="9"/>
  <c r="AL8" i="9"/>
  <c r="AK8" i="9"/>
  <c r="O28" i="3" s="1"/>
  <c r="AJ8" i="9"/>
  <c r="O25" i="3" s="1"/>
  <c r="AI8" i="9"/>
  <c r="AH8" i="9"/>
  <c r="AG8" i="9"/>
  <c r="S8" i="9"/>
  <c r="Q8" i="9"/>
  <c r="P8" i="9"/>
  <c r="O8" i="9"/>
  <c r="N8" i="9"/>
  <c r="M8" i="9"/>
  <c r="L8" i="9"/>
  <c r="J8" i="9"/>
  <c r="I8" i="9"/>
  <c r="D28" i="3" s="1"/>
  <c r="K28" i="3" s="1"/>
  <c r="H8" i="9"/>
  <c r="D25" i="3" s="1"/>
  <c r="K25" i="3" s="1"/>
  <c r="G8" i="9"/>
  <c r="F8" i="9"/>
  <c r="E8" i="9"/>
  <c r="AZ48" i="7"/>
  <c r="AR48" i="7"/>
  <c r="AJ48" i="7"/>
  <c r="AI48" i="7"/>
  <c r="BO48" i="7" s="1"/>
  <c r="AH48" i="7"/>
  <c r="AG48" i="7"/>
  <c r="BM48" i="7" s="1"/>
  <c r="AF48" i="7"/>
  <c r="AE48" i="7"/>
  <c r="BK48" i="7" s="1"/>
  <c r="AD48" i="7"/>
  <c r="AC48" i="7"/>
  <c r="AB48" i="7" s="1"/>
  <c r="BN48" i="7"/>
  <c r="BL48" i="7"/>
  <c r="BJ48" i="7"/>
  <c r="L48" i="7"/>
  <c r="D48" i="7"/>
  <c r="AZ47" i="7"/>
  <c r="AR47" i="7"/>
  <c r="AJ47" i="7"/>
  <c r="AI47" i="7"/>
  <c r="AH47" i="7"/>
  <c r="AG47" i="7"/>
  <c r="AF47" i="7"/>
  <c r="BL47" i="7" s="1"/>
  <c r="AE47" i="7"/>
  <c r="AD47" i="7"/>
  <c r="BJ47" i="7" s="1"/>
  <c r="AC47" i="7"/>
  <c r="BN47" i="7"/>
  <c r="L47" i="7"/>
  <c r="D47" i="7"/>
  <c r="AZ46" i="7"/>
  <c r="AR46" i="7"/>
  <c r="AJ46" i="7"/>
  <c r="AI46" i="7"/>
  <c r="AH46" i="7"/>
  <c r="BN46" i="7" s="1"/>
  <c r="AG46" i="7"/>
  <c r="AF46" i="7"/>
  <c r="AE46" i="7"/>
  <c r="AD46" i="7"/>
  <c r="BJ46" i="7" s="1"/>
  <c r="AC46" i="7"/>
  <c r="BL46" i="7"/>
  <c r="L46" i="7"/>
  <c r="D46" i="7"/>
  <c r="AZ45" i="7"/>
  <c r="AR45" i="7"/>
  <c r="AJ45" i="7"/>
  <c r="AI45" i="7"/>
  <c r="AH45" i="7"/>
  <c r="AG45" i="7"/>
  <c r="AF45" i="7"/>
  <c r="BL45" i="7" s="1"/>
  <c r="AE45" i="7"/>
  <c r="AD45" i="7"/>
  <c r="BJ45" i="7" s="1"/>
  <c r="AC45" i="7"/>
  <c r="BN45" i="7"/>
  <c r="L45" i="7"/>
  <c r="D45" i="7"/>
  <c r="AZ44" i="7"/>
  <c r="AR44" i="7"/>
  <c r="AJ44" i="7"/>
  <c r="AI44" i="7"/>
  <c r="AH44" i="7"/>
  <c r="BN44" i="7" s="1"/>
  <c r="AG44" i="7"/>
  <c r="AF44" i="7"/>
  <c r="AE44" i="7"/>
  <c r="AD44" i="7"/>
  <c r="BJ44" i="7" s="1"/>
  <c r="AC44" i="7"/>
  <c r="BL44" i="7"/>
  <c r="T44" i="7"/>
  <c r="L44" i="7"/>
  <c r="D44" i="7"/>
  <c r="AZ43" i="7"/>
  <c r="AR43" i="7"/>
  <c r="AJ43" i="7"/>
  <c r="AI43" i="7"/>
  <c r="BO43" i="7" s="1"/>
  <c r="AH43" i="7"/>
  <c r="AG43" i="7"/>
  <c r="BM43" i="7" s="1"/>
  <c r="AF43" i="7"/>
  <c r="BL43" i="7" s="1"/>
  <c r="AE43" i="7"/>
  <c r="BK43" i="7" s="1"/>
  <c r="AD43" i="7"/>
  <c r="AC43" i="7"/>
  <c r="BN43" i="7"/>
  <c r="BJ43" i="7"/>
  <c r="L43" i="7"/>
  <c r="D43" i="7"/>
  <c r="AZ42" i="7"/>
  <c r="AR42" i="7"/>
  <c r="AJ42" i="7"/>
  <c r="AI42" i="7"/>
  <c r="AH42" i="7"/>
  <c r="BN42" i="7" s="1"/>
  <c r="AG42" i="7"/>
  <c r="AF42" i="7"/>
  <c r="BL42" i="7" s="1"/>
  <c r="AE42" i="7"/>
  <c r="AD42" i="7"/>
  <c r="BJ42" i="7" s="1"/>
  <c r="AC42" i="7"/>
  <c r="BO42" i="7"/>
  <c r="BM42" i="7"/>
  <c r="BK42" i="7"/>
  <c r="BI42" i="7"/>
  <c r="L42" i="7"/>
  <c r="D42" i="7"/>
  <c r="AZ41" i="7"/>
  <c r="AR41" i="7"/>
  <c r="AJ41" i="7"/>
  <c r="AI41" i="7"/>
  <c r="BO41" i="7" s="1"/>
  <c r="AH41" i="7"/>
  <c r="AG41" i="7"/>
  <c r="BM41" i="7" s="1"/>
  <c r="AF41" i="7"/>
  <c r="AE41" i="7"/>
  <c r="BK41" i="7" s="1"/>
  <c r="AD41" i="7"/>
  <c r="AC41" i="7"/>
  <c r="BN41" i="7"/>
  <c r="BL41" i="7"/>
  <c r="BJ41" i="7"/>
  <c r="L41" i="7"/>
  <c r="D41" i="7"/>
  <c r="AZ40" i="7"/>
  <c r="AR40" i="7"/>
  <c r="AJ40" i="7"/>
  <c r="AI40" i="7"/>
  <c r="AH40" i="7"/>
  <c r="BN40" i="7" s="1"/>
  <c r="AG40" i="7"/>
  <c r="AF40" i="7"/>
  <c r="BL40" i="7" s="1"/>
  <c r="AE40" i="7"/>
  <c r="AD40" i="7"/>
  <c r="BJ40" i="7" s="1"/>
  <c r="AC40" i="7"/>
  <c r="BO40" i="7"/>
  <c r="BM40" i="7"/>
  <c r="BK40" i="7"/>
  <c r="BI40" i="7"/>
  <c r="L40" i="7"/>
  <c r="D40" i="7"/>
  <c r="AZ39" i="7"/>
  <c r="AR39" i="7"/>
  <c r="AJ39" i="7"/>
  <c r="AI39" i="7"/>
  <c r="AH39" i="7"/>
  <c r="BN39" i="7" s="1"/>
  <c r="AG39" i="7"/>
  <c r="AF39" i="7"/>
  <c r="AE39" i="7"/>
  <c r="AD39" i="7"/>
  <c r="BJ39" i="7" s="1"/>
  <c r="AC39" i="7"/>
  <c r="BL39" i="7"/>
  <c r="L39" i="7"/>
  <c r="D39" i="7"/>
  <c r="AZ38" i="7"/>
  <c r="AR38" i="7"/>
  <c r="AJ38" i="7"/>
  <c r="AI38" i="7"/>
  <c r="AH38" i="7"/>
  <c r="AG38" i="7"/>
  <c r="AF38" i="7"/>
  <c r="BL38" i="7" s="1"/>
  <c r="AE38" i="7"/>
  <c r="AD38" i="7"/>
  <c r="BJ38" i="7" s="1"/>
  <c r="AC38" i="7"/>
  <c r="BN38" i="7"/>
  <c r="L38" i="7"/>
  <c r="D38" i="7"/>
  <c r="AZ37" i="7"/>
  <c r="AR37" i="7"/>
  <c r="AJ37" i="7"/>
  <c r="AI37" i="7"/>
  <c r="AH37" i="7"/>
  <c r="BN37" i="7" s="1"/>
  <c r="AG37" i="7"/>
  <c r="AF37" i="7"/>
  <c r="AE37" i="7"/>
  <c r="AD37" i="7"/>
  <c r="BJ37" i="7" s="1"/>
  <c r="AC37" i="7"/>
  <c r="BL37" i="7"/>
  <c r="L37" i="7"/>
  <c r="D37" i="7"/>
  <c r="AZ36" i="7"/>
  <c r="AR36" i="7"/>
  <c r="AJ36" i="7"/>
  <c r="AI36" i="7"/>
  <c r="AH36" i="7"/>
  <c r="AG36" i="7"/>
  <c r="AF36" i="7"/>
  <c r="BL36" i="7" s="1"/>
  <c r="AE36" i="7"/>
  <c r="AD36" i="7"/>
  <c r="AC36" i="7"/>
  <c r="BN36" i="7"/>
  <c r="BJ36" i="7"/>
  <c r="T36" i="7"/>
  <c r="L36" i="7"/>
  <c r="D36" i="7"/>
  <c r="AZ35" i="7"/>
  <c r="AR35" i="7"/>
  <c r="AJ35" i="7"/>
  <c r="AI35" i="7"/>
  <c r="AH35" i="7"/>
  <c r="BN35" i="7" s="1"/>
  <c r="AG35" i="7"/>
  <c r="AF35" i="7"/>
  <c r="BL35" i="7" s="1"/>
  <c r="AE35" i="7"/>
  <c r="AD35" i="7"/>
  <c r="BJ35" i="7" s="1"/>
  <c r="AC35" i="7"/>
  <c r="BO35" i="7"/>
  <c r="BM35" i="7"/>
  <c r="BK35" i="7"/>
  <c r="BI35" i="7"/>
  <c r="L35" i="7"/>
  <c r="D35" i="7"/>
  <c r="AZ34" i="7"/>
  <c r="AR34" i="7"/>
  <c r="AJ34" i="7"/>
  <c r="AI34" i="7"/>
  <c r="BO34" i="7" s="1"/>
  <c r="AH34" i="7"/>
  <c r="AG34" i="7"/>
  <c r="BM34" i="7" s="1"/>
  <c r="AF34" i="7"/>
  <c r="BL34" i="7" s="1"/>
  <c r="AE34" i="7"/>
  <c r="BK34" i="7" s="1"/>
  <c r="AD34" i="7"/>
  <c r="BJ34" i="7" s="1"/>
  <c r="AC34" i="7"/>
  <c r="BN34" i="7"/>
  <c r="L34" i="7"/>
  <c r="D34" i="7"/>
  <c r="AZ33" i="7"/>
  <c r="AR33" i="7"/>
  <c r="AJ33" i="7"/>
  <c r="AI33" i="7"/>
  <c r="BO33" i="7" s="1"/>
  <c r="AH33" i="7"/>
  <c r="BN33" i="7" s="1"/>
  <c r="AG33" i="7"/>
  <c r="BM33" i="7" s="1"/>
  <c r="AF33" i="7"/>
  <c r="BL33" i="7" s="1"/>
  <c r="AE33" i="7"/>
  <c r="BK33" i="7" s="1"/>
  <c r="AD33" i="7"/>
  <c r="BJ33" i="7" s="1"/>
  <c r="AC33" i="7"/>
  <c r="BI33" i="7" s="1"/>
  <c r="L33" i="7"/>
  <c r="D33" i="7"/>
  <c r="AZ32" i="7"/>
  <c r="AR32" i="7"/>
  <c r="AJ32" i="7"/>
  <c r="AI32" i="7"/>
  <c r="BO32" i="7" s="1"/>
  <c r="AH32" i="7"/>
  <c r="AG32" i="7"/>
  <c r="BM32" i="7" s="1"/>
  <c r="AF32" i="7"/>
  <c r="AE32" i="7"/>
  <c r="BK32" i="7" s="1"/>
  <c r="AD32" i="7"/>
  <c r="AC32" i="7"/>
  <c r="BN32" i="7"/>
  <c r="BL32" i="7"/>
  <c r="BJ32" i="7"/>
  <c r="L32" i="7"/>
  <c r="D32" i="7"/>
  <c r="AZ31" i="7"/>
  <c r="AR31" i="7"/>
  <c r="AJ31" i="7"/>
  <c r="AI31" i="7"/>
  <c r="AH31" i="7"/>
  <c r="AG31" i="7"/>
  <c r="AF31" i="7"/>
  <c r="BL31" i="7" s="1"/>
  <c r="AE31" i="7"/>
  <c r="AD31" i="7"/>
  <c r="BJ31" i="7" s="1"/>
  <c r="AC31" i="7"/>
  <c r="BN31" i="7"/>
  <c r="L31" i="7"/>
  <c r="D31" i="7"/>
  <c r="AZ30" i="7"/>
  <c r="AR30" i="7"/>
  <c r="AJ30" i="7"/>
  <c r="AI30" i="7"/>
  <c r="AH30" i="7"/>
  <c r="BN30" i="7" s="1"/>
  <c r="AG30" i="7"/>
  <c r="AF30" i="7"/>
  <c r="AE30" i="7"/>
  <c r="AD30" i="7"/>
  <c r="BJ30" i="7" s="1"/>
  <c r="AC30" i="7"/>
  <c r="BL30" i="7"/>
  <c r="L30" i="7"/>
  <c r="D30" i="7"/>
  <c r="AZ13" i="7"/>
  <c r="AR13" i="7"/>
  <c r="AJ13" i="7"/>
  <c r="AI13" i="7"/>
  <c r="BO13" i="7" s="1"/>
  <c r="AH13" i="7"/>
  <c r="AG13" i="7"/>
  <c r="BM13" i="7" s="1"/>
  <c r="AF13" i="7"/>
  <c r="BL13" i="7" s="1"/>
  <c r="AE13" i="7"/>
  <c r="BK13" i="7" s="1"/>
  <c r="AD13" i="7"/>
  <c r="BJ13" i="7" s="1"/>
  <c r="AC13" i="7"/>
  <c r="BN13" i="7"/>
  <c r="L13" i="7"/>
  <c r="D13" i="7"/>
  <c r="AZ12" i="7"/>
  <c r="AR12" i="7"/>
  <c r="AJ12" i="7"/>
  <c r="AI12" i="7"/>
  <c r="AH12" i="7"/>
  <c r="BN12" i="7" s="1"/>
  <c r="AG12" i="7"/>
  <c r="BM12" i="7" s="1"/>
  <c r="AF12" i="7"/>
  <c r="BL12" i="7" s="1"/>
  <c r="AE12" i="7"/>
  <c r="BK12" i="7" s="1"/>
  <c r="AD12" i="7"/>
  <c r="BJ12" i="7" s="1"/>
  <c r="AC12" i="7"/>
  <c r="BI12" i="7" s="1"/>
  <c r="L12" i="7"/>
  <c r="D12" i="7"/>
  <c r="AZ11" i="7"/>
  <c r="AR11" i="7"/>
  <c r="AJ11" i="7"/>
  <c r="AI11" i="7"/>
  <c r="BO11" i="7" s="1"/>
  <c r="AH11" i="7"/>
  <c r="AG11" i="7"/>
  <c r="BM11" i="7" s="1"/>
  <c r="AF11" i="7"/>
  <c r="BL11" i="7" s="1"/>
  <c r="AE11" i="7"/>
  <c r="BK11" i="7" s="1"/>
  <c r="AD11" i="7"/>
  <c r="AC11" i="7"/>
  <c r="Z8" i="7"/>
  <c r="V8" i="7"/>
  <c r="L11" i="7"/>
  <c r="D11" i="7"/>
  <c r="AZ10" i="7"/>
  <c r="AR10" i="7"/>
  <c r="AJ10" i="7"/>
  <c r="AI10" i="7"/>
  <c r="BO10" i="7" s="1"/>
  <c r="AH10" i="7"/>
  <c r="BN10" i="7" s="1"/>
  <c r="AG10" i="7"/>
  <c r="BM10" i="7" s="1"/>
  <c r="AF10" i="7"/>
  <c r="BL10" i="7" s="1"/>
  <c r="AE10" i="7"/>
  <c r="BK10" i="7" s="1"/>
  <c r="AD10" i="7"/>
  <c r="BJ10" i="7" s="1"/>
  <c r="AC10" i="7"/>
  <c r="BI10" i="7" s="1"/>
  <c r="L10" i="7"/>
  <c r="D10" i="7"/>
  <c r="AZ9" i="7"/>
  <c r="AR9" i="7"/>
  <c r="AJ9" i="7"/>
  <c r="AI9" i="7"/>
  <c r="AH9" i="7"/>
  <c r="AG9" i="7"/>
  <c r="AF9" i="7"/>
  <c r="BL9" i="7" s="1"/>
  <c r="AE9" i="7"/>
  <c r="AD9" i="7"/>
  <c r="BJ9" i="7" s="1"/>
  <c r="AC9" i="7"/>
  <c r="BN9" i="7"/>
  <c r="L9" i="7"/>
  <c r="D9" i="7"/>
  <c r="BG8" i="7"/>
  <c r="BF8" i="7"/>
  <c r="M52" i="3" s="1"/>
  <c r="BE8" i="7"/>
  <c r="BD8" i="7"/>
  <c r="BC8" i="7"/>
  <c r="BB8" i="7"/>
  <c r="BA8" i="7"/>
  <c r="AY8" i="7"/>
  <c r="AX8" i="7"/>
  <c r="AW8" i="7"/>
  <c r="AV8" i="7"/>
  <c r="AU8" i="7"/>
  <c r="AT8" i="7"/>
  <c r="AS8" i="7"/>
  <c r="AQ8" i="7"/>
  <c r="AP8" i="7"/>
  <c r="O52" i="3" s="1"/>
  <c r="AO8" i="7"/>
  <c r="AN8" i="7"/>
  <c r="AM8" i="7"/>
  <c r="AL8" i="7"/>
  <c r="AK8" i="7"/>
  <c r="AH8" i="7"/>
  <c r="AA8" i="7"/>
  <c r="W8" i="7"/>
  <c r="U8" i="7"/>
  <c r="S8" i="7"/>
  <c r="R8" i="7"/>
  <c r="Q8" i="7"/>
  <c r="P8" i="7"/>
  <c r="O8" i="7"/>
  <c r="N8" i="7"/>
  <c r="M8" i="7"/>
  <c r="K8" i="7"/>
  <c r="J8" i="7"/>
  <c r="D52" i="3" s="1"/>
  <c r="K52" i="3" s="1"/>
  <c r="I8" i="7"/>
  <c r="H8" i="7"/>
  <c r="G8" i="7"/>
  <c r="F8" i="7"/>
  <c r="E8" i="7"/>
  <c r="D34" i="3" s="1"/>
  <c r="K34" i="3" s="1"/>
  <c r="W27" i="6"/>
  <c r="V27" i="6"/>
  <c r="U27" i="6"/>
  <c r="S27" i="6"/>
  <c r="R27" i="6"/>
  <c r="Q27" i="6"/>
  <c r="P27" i="6"/>
  <c r="O27" i="6"/>
  <c r="N27" i="6"/>
  <c r="M27" i="6"/>
  <c r="L27" i="6"/>
  <c r="K27" i="6"/>
  <c r="J27" i="6"/>
  <c r="I27" i="6"/>
  <c r="F27" i="6"/>
  <c r="E27" i="6"/>
  <c r="X26" i="6"/>
  <c r="H26" i="6"/>
  <c r="G26" i="6"/>
  <c r="T26" i="6" s="1"/>
  <c r="X25" i="6"/>
  <c r="H25" i="6"/>
  <c r="G25" i="6"/>
  <c r="T25" i="6"/>
  <c r="X24" i="6"/>
  <c r="H24" i="6"/>
  <c r="G24" i="6"/>
  <c r="T24" i="6"/>
  <c r="X23" i="6"/>
  <c r="H23" i="6"/>
  <c r="G23" i="6"/>
  <c r="T23" i="6"/>
  <c r="X22" i="6"/>
  <c r="H22" i="6"/>
  <c r="G22" i="6"/>
  <c r="T22" i="6"/>
  <c r="X21" i="6"/>
  <c r="H21" i="6"/>
  <c r="G21" i="6"/>
  <c r="T21" i="6"/>
  <c r="X17" i="6"/>
  <c r="H17" i="6"/>
  <c r="G17" i="6"/>
  <c r="T17" i="6" s="1"/>
  <c r="X16" i="6"/>
  <c r="H16" i="6"/>
  <c r="G16" i="6"/>
  <c r="X15" i="6"/>
  <c r="H15" i="6"/>
  <c r="T15" i="6" s="1"/>
  <c r="X14" i="6"/>
  <c r="H14" i="6"/>
  <c r="G14" i="6"/>
  <c r="J122" i="5"/>
  <c r="J121" i="5"/>
  <c r="J120" i="5"/>
  <c r="J118" i="5"/>
  <c r="AC123" i="5"/>
  <c r="AB123" i="5"/>
  <c r="AA123" i="5"/>
  <c r="Z123" i="5"/>
  <c r="Y123" i="5"/>
  <c r="X123" i="5"/>
  <c r="W123" i="5"/>
  <c r="V123" i="5"/>
  <c r="T123" i="5"/>
  <c r="J15" i="5"/>
  <c r="O15" i="5" s="1"/>
  <c r="J14" i="5"/>
  <c r="O27" i="4"/>
  <c r="N27" i="4"/>
  <c r="M27" i="4"/>
  <c r="K27" i="4"/>
  <c r="J27" i="4"/>
  <c r="I27" i="4"/>
  <c r="H27" i="4"/>
  <c r="G27" i="4"/>
  <c r="D27" i="4"/>
  <c r="P26" i="4"/>
  <c r="F26" i="4"/>
  <c r="E26" i="4"/>
  <c r="P25" i="4"/>
  <c r="F25" i="4"/>
  <c r="E25" i="4"/>
  <c r="P24" i="4"/>
  <c r="F24" i="4"/>
  <c r="E24" i="4"/>
  <c r="P23" i="4"/>
  <c r="F23" i="4"/>
  <c r="E23" i="4"/>
  <c r="P22" i="4"/>
  <c r="F22" i="4"/>
  <c r="E22" i="4"/>
  <c r="P21" i="4"/>
  <c r="F21" i="4"/>
  <c r="E21" i="4"/>
  <c r="P20" i="4"/>
  <c r="F20" i="4"/>
  <c r="E20" i="4"/>
  <c r="P16" i="4"/>
  <c r="F16" i="4"/>
  <c r="E16" i="4"/>
  <c r="P15" i="4"/>
  <c r="F15" i="4"/>
  <c r="E15" i="4"/>
  <c r="P14" i="4"/>
  <c r="F14" i="4"/>
  <c r="E14" i="4"/>
  <c r="L81" i="3"/>
  <c r="K81" i="3"/>
  <c r="L80" i="3"/>
  <c r="K80" i="3"/>
  <c r="L76" i="3"/>
  <c r="K76" i="3"/>
  <c r="L75" i="3"/>
  <c r="K75" i="3"/>
  <c r="L74" i="3"/>
  <c r="K74" i="3"/>
  <c r="L69" i="3"/>
  <c r="K69" i="3"/>
  <c r="L68" i="3"/>
  <c r="K68" i="3"/>
  <c r="L63" i="3"/>
  <c r="K63" i="3"/>
  <c r="L62" i="3"/>
  <c r="K62" i="3"/>
  <c r="W55" i="3"/>
  <c r="W58" i="3" s="1"/>
  <c r="U55" i="3"/>
  <c r="T55" i="3"/>
  <c r="T58" i="3" s="1"/>
  <c r="S55" i="3"/>
  <c r="R55" i="3"/>
  <c r="R58" i="3" s="1"/>
  <c r="Q55" i="3"/>
  <c r="F55" i="3"/>
  <c r="F58" i="3" s="1"/>
  <c r="E55" i="3"/>
  <c r="W54" i="3"/>
  <c r="U54" i="3"/>
  <c r="T54" i="3"/>
  <c r="S54" i="3"/>
  <c r="R54" i="3"/>
  <c r="Q54" i="3"/>
  <c r="O54" i="3"/>
  <c r="M54" i="3"/>
  <c r="F54" i="3"/>
  <c r="E54" i="3"/>
  <c r="D54" i="3"/>
  <c r="W53" i="3"/>
  <c r="T53" i="3"/>
  <c r="S53" i="3"/>
  <c r="R53" i="3"/>
  <c r="Q53" i="3"/>
  <c r="O53" i="3"/>
  <c r="M53" i="3"/>
  <c r="F53" i="3"/>
  <c r="E53" i="3"/>
  <c r="D53" i="3"/>
  <c r="P52" i="3"/>
  <c r="L52" i="3" s="1"/>
  <c r="N52" i="3" s="1"/>
  <c r="P51" i="3"/>
  <c r="L51" i="3" s="1"/>
  <c r="N51" i="3" s="1"/>
  <c r="P50" i="3"/>
  <c r="L50" i="3" s="1"/>
  <c r="N50" i="3" s="1"/>
  <c r="P49" i="3"/>
  <c r="L49" i="3" s="1"/>
  <c r="N49" i="3" s="1"/>
  <c r="P48" i="3"/>
  <c r="L48" i="3" s="1"/>
  <c r="P47" i="3"/>
  <c r="L47" i="3" s="1"/>
  <c r="P46" i="3"/>
  <c r="L46" i="3" s="1"/>
  <c r="N46" i="3" s="1"/>
  <c r="P45" i="3"/>
  <c r="L45" i="3" s="1"/>
  <c r="N45" i="3" s="1"/>
  <c r="P44" i="3"/>
  <c r="L44" i="3" s="1"/>
  <c r="N44" i="3" s="1"/>
  <c r="P43" i="3"/>
  <c r="L43" i="3" s="1"/>
  <c r="N43" i="3" s="1"/>
  <c r="P42" i="3"/>
  <c r="L42" i="3" s="1"/>
  <c r="N42" i="3" s="1"/>
  <c r="P41" i="3"/>
  <c r="L41" i="3" s="1"/>
  <c r="P40" i="3"/>
  <c r="L40" i="3" s="1"/>
  <c r="P39" i="3"/>
  <c r="L39" i="3" s="1"/>
  <c r="N39" i="3" s="1"/>
  <c r="P38" i="3"/>
  <c r="L38" i="3" s="1"/>
  <c r="N38" i="3" s="1"/>
  <c r="P37" i="3"/>
  <c r="L37" i="3" s="1"/>
  <c r="N37" i="3" s="1"/>
  <c r="P36" i="3"/>
  <c r="L36" i="3" s="1"/>
  <c r="N36" i="3" s="1"/>
  <c r="P35" i="3"/>
  <c r="L35" i="3" s="1"/>
  <c r="P33" i="3"/>
  <c r="L33" i="3" s="1"/>
  <c r="N33" i="3" s="1"/>
  <c r="P32" i="3"/>
  <c r="L32" i="3" s="1"/>
  <c r="U57" i="3"/>
  <c r="S57" i="3"/>
  <c r="Q57" i="3"/>
  <c r="W56" i="3"/>
  <c r="T56" i="3"/>
  <c r="R56" i="3"/>
  <c r="O56" i="3"/>
  <c r="F56" i="3"/>
  <c r="D56" i="3"/>
  <c r="P28" i="3"/>
  <c r="P27" i="3"/>
  <c r="L27" i="3" s="1"/>
  <c r="N27" i="3" s="1"/>
  <c r="P26" i="3"/>
  <c r="L26" i="3" s="1"/>
  <c r="N26" i="3" s="1"/>
  <c r="P25" i="3"/>
  <c r="P24" i="3"/>
  <c r="L24" i="3" s="1"/>
  <c r="N24" i="3" s="1"/>
  <c r="P23" i="3"/>
  <c r="L23" i="3" s="1"/>
  <c r="N23" i="3" s="1"/>
  <c r="P22" i="3"/>
  <c r="L22" i="3" s="1"/>
  <c r="N22" i="3" s="1"/>
  <c r="P21" i="3"/>
  <c r="L21" i="3" s="1"/>
  <c r="V21" i="3" s="1"/>
  <c r="P20" i="3"/>
  <c r="L20" i="3" s="1"/>
  <c r="N20" i="3" s="1"/>
  <c r="P19" i="3"/>
  <c r="P18" i="3"/>
  <c r="L18" i="3" s="1"/>
  <c r="N18" i="3" s="1"/>
  <c r="P17" i="3"/>
  <c r="L17" i="3" s="1"/>
  <c r="P16" i="3"/>
  <c r="L16" i="3" s="1"/>
  <c r="N16" i="3" s="1"/>
  <c r="P15" i="3"/>
  <c r="L15" i="3" s="1"/>
  <c r="N15" i="3" s="1"/>
  <c r="P14" i="3"/>
  <c r="L14" i="3" s="1"/>
  <c r="N14" i="3" s="1"/>
  <c r="P13" i="3"/>
  <c r="L13" i="3" s="1"/>
  <c r="N13" i="3" s="1"/>
  <c r="P12" i="3"/>
  <c r="L12" i="3" s="1"/>
  <c r="N12" i="3" s="1"/>
  <c r="P11" i="3"/>
  <c r="L11" i="3" s="1"/>
  <c r="N11" i="3" s="1"/>
  <c r="P10" i="3"/>
  <c r="P9" i="3"/>
  <c r="P8" i="3"/>
  <c r="L8" i="3" s="1"/>
  <c r="T8" i="9"/>
  <c r="U8" i="9"/>
  <c r="W8" i="9"/>
  <c r="T31" i="7"/>
  <c r="T35" i="7"/>
  <c r="T39" i="7"/>
  <c r="T43" i="7"/>
  <c r="T47" i="7"/>
  <c r="T14" i="6"/>
  <c r="V27" i="3"/>
  <c r="P55" i="3" l="1"/>
  <c r="P58" i="3" s="1"/>
  <c r="P31" i="3"/>
  <c r="X27" i="6"/>
  <c r="H27" i="6"/>
  <c r="G27" i="6"/>
  <c r="T16" i="6"/>
  <c r="T27" i="6" s="1"/>
  <c r="AD8" i="7"/>
  <c r="R13" i="1"/>
  <c r="R73" i="1" s="1"/>
  <c r="BD15" i="9"/>
  <c r="Y15" i="9"/>
  <c r="BA15" i="9"/>
  <c r="BF10" i="9"/>
  <c r="BA10" i="9" s="1"/>
  <c r="Y10" i="9"/>
  <c r="AM8" i="9"/>
  <c r="K8" i="9"/>
  <c r="BC14" i="9"/>
  <c r="Y14" i="9"/>
  <c r="BC13" i="9"/>
  <c r="BA13" i="9" s="1"/>
  <c r="Y13" i="9"/>
  <c r="BC12" i="9"/>
  <c r="Y12" i="9"/>
  <c r="BC11" i="9"/>
  <c r="Y11" i="9"/>
  <c r="M19" i="3"/>
  <c r="AT8" i="9"/>
  <c r="BC9" i="9"/>
  <c r="Y9" i="9"/>
  <c r="O19" i="3"/>
  <c r="AF8" i="9"/>
  <c r="D19" i="3"/>
  <c r="K19" i="3" s="1"/>
  <c r="D8" i="9"/>
  <c r="L28" i="3"/>
  <c r="N28" i="3" s="1"/>
  <c r="L25" i="3"/>
  <c r="V25" i="3" s="1"/>
  <c r="AB8" i="9"/>
  <c r="BB35" i="9"/>
  <c r="V36" i="3"/>
  <c r="L19" i="3"/>
  <c r="N19" i="3" s="1"/>
  <c r="K55" i="3"/>
  <c r="E27" i="4"/>
  <c r="P27" i="4"/>
  <c r="L25" i="4"/>
  <c r="J116" i="5"/>
  <c r="J123" i="5" s="1"/>
  <c r="D55" i="3"/>
  <c r="O117" i="5"/>
  <c r="O121" i="5"/>
  <c r="L16" i="4"/>
  <c r="L21" i="4"/>
  <c r="L23" i="4"/>
  <c r="AB32" i="7"/>
  <c r="AB39" i="7"/>
  <c r="AB44" i="7"/>
  <c r="BD9" i="9"/>
  <c r="BD8" i="9" s="1"/>
  <c r="AB13" i="7"/>
  <c r="BI13" i="7"/>
  <c r="BH13" i="7" s="1"/>
  <c r="AB41" i="7"/>
  <c r="BI41" i="7"/>
  <c r="BH41" i="7" s="1"/>
  <c r="D10" i="3"/>
  <c r="D31" i="3" s="1"/>
  <c r="N21" i="3"/>
  <c r="V44" i="3"/>
  <c r="V50" i="3"/>
  <c r="V11" i="3"/>
  <c r="V22" i="3"/>
  <c r="V26" i="3"/>
  <c r="V37" i="3"/>
  <c r="V39" i="3"/>
  <c r="V42" i="3"/>
  <c r="AF8" i="7"/>
  <c r="AJ8" i="7"/>
  <c r="O34" i="3"/>
  <c r="AZ8" i="7"/>
  <c r="M34" i="3"/>
  <c r="M55" i="3" s="1"/>
  <c r="AB9" i="7"/>
  <c r="AC8" i="7"/>
  <c r="AE8" i="7"/>
  <c r="AG8" i="7"/>
  <c r="AI8" i="7"/>
  <c r="AB43" i="7"/>
  <c r="BI43" i="7"/>
  <c r="BH43" i="7" s="1"/>
  <c r="O10" i="3"/>
  <c r="O31" i="3" s="1"/>
  <c r="M10" i="3"/>
  <c r="M31" i="3" s="1"/>
  <c r="BE9" i="9"/>
  <c r="AC8" i="9"/>
  <c r="AE8" i="9"/>
  <c r="AB11" i="7"/>
  <c r="AB12" i="7"/>
  <c r="AB30" i="7"/>
  <c r="AB37" i="7"/>
  <c r="AB40" i="7"/>
  <c r="AB42" i="7"/>
  <c r="AB46" i="7"/>
  <c r="O120" i="5"/>
  <c r="V33" i="3"/>
  <c r="P53" i="3"/>
  <c r="E56" i="3"/>
  <c r="M56" i="3"/>
  <c r="Q56" i="3"/>
  <c r="S56" i="3"/>
  <c r="U56" i="3"/>
  <c r="D57" i="3"/>
  <c r="F57" i="3"/>
  <c r="O57" i="3"/>
  <c r="R57" i="3"/>
  <c r="T57" i="3"/>
  <c r="W57" i="3"/>
  <c r="E58" i="3"/>
  <c r="Q58" i="3"/>
  <c r="S58" i="3"/>
  <c r="U58" i="3"/>
  <c r="P54" i="3"/>
  <c r="L14" i="4"/>
  <c r="F27" i="4"/>
  <c r="L15" i="4"/>
  <c r="L20" i="4"/>
  <c r="L22" i="4"/>
  <c r="L24" i="4"/>
  <c r="L26" i="4"/>
  <c r="V43" i="3"/>
  <c r="BL8" i="7"/>
  <c r="AB34" i="7"/>
  <c r="BI34" i="7"/>
  <c r="V45" i="3"/>
  <c r="V51" i="3"/>
  <c r="O14" i="5"/>
  <c r="O118" i="5"/>
  <c r="O122" i="5"/>
  <c r="AR8" i="7"/>
  <c r="AB10" i="7"/>
  <c r="BI11" i="7"/>
  <c r="AB31" i="7"/>
  <c r="BI32" i="7"/>
  <c r="AB33" i="7"/>
  <c r="AB35" i="7"/>
  <c r="AB36" i="7"/>
  <c r="BI37" i="7"/>
  <c r="AB38" i="7"/>
  <c r="BI39" i="7"/>
  <c r="BI44" i="7"/>
  <c r="AB45" i="7"/>
  <c r="BI46" i="7"/>
  <c r="BH46" i="7" s="1"/>
  <c r="AB47" i="7"/>
  <c r="BI48" i="7"/>
  <c r="BH48" i="7" s="1"/>
  <c r="Z8" i="9"/>
  <c r="BB9" i="9"/>
  <c r="BG9" i="9"/>
  <c r="AA8" i="9"/>
  <c r="AD8" i="9"/>
  <c r="BB32" i="9"/>
  <c r="BB40" i="9"/>
  <c r="BB42" i="9"/>
  <c r="BB46" i="9"/>
  <c r="BB11" i="9"/>
  <c r="BB31" i="9"/>
  <c r="BB38" i="9"/>
  <c r="BB43" i="9"/>
  <c r="BB47" i="9"/>
  <c r="BG47" i="9"/>
  <c r="BE47" i="9"/>
  <c r="BG44" i="9"/>
  <c r="BE44" i="9"/>
  <c r="BG43" i="9"/>
  <c r="BE43" i="9"/>
  <c r="BG41" i="9"/>
  <c r="BE41" i="9"/>
  <c r="BG38" i="9"/>
  <c r="BE38" i="9"/>
  <c r="BG37" i="9"/>
  <c r="BE37" i="9"/>
  <c r="BG34" i="9"/>
  <c r="BE34" i="9"/>
  <c r="BG32" i="9"/>
  <c r="BE32" i="9"/>
  <c r="BG31" i="9"/>
  <c r="BE31" i="9"/>
  <c r="BG14" i="9"/>
  <c r="BE14" i="9"/>
  <c r="BG12" i="9"/>
  <c r="BE12" i="9"/>
  <c r="BG11" i="9"/>
  <c r="BE11" i="9"/>
  <c r="BH10" i="7"/>
  <c r="BH33" i="7"/>
  <c r="BH32" i="7"/>
  <c r="D8" i="7"/>
  <c r="T48" i="7"/>
  <c r="BO47" i="7"/>
  <c r="BM47" i="7"/>
  <c r="BK47" i="7"/>
  <c r="BO46" i="7"/>
  <c r="BM46" i="7"/>
  <c r="BK46" i="7"/>
  <c r="BO45" i="7"/>
  <c r="BM45" i="7"/>
  <c r="BK45" i="7"/>
  <c r="BO44" i="7"/>
  <c r="BM44" i="7"/>
  <c r="BK44" i="7"/>
  <c r="T41" i="7"/>
  <c r="T40" i="7"/>
  <c r="BO39" i="7"/>
  <c r="BM39" i="7"/>
  <c r="BK39" i="7"/>
  <c r="BO38" i="7"/>
  <c r="BM38" i="7"/>
  <c r="BK38" i="7"/>
  <c r="BO37" i="7"/>
  <c r="BM37" i="7"/>
  <c r="BK37" i="7"/>
  <c r="BO36" i="7"/>
  <c r="BM36" i="7"/>
  <c r="BK36" i="7"/>
  <c r="T33" i="7"/>
  <c r="T32" i="7"/>
  <c r="BO31" i="7"/>
  <c r="BM31" i="7"/>
  <c r="BK31" i="7"/>
  <c r="BO30" i="7"/>
  <c r="BM30" i="7"/>
  <c r="BK30" i="7"/>
  <c r="BO12" i="7"/>
  <c r="T11" i="7"/>
  <c r="T10" i="7"/>
  <c r="BO9" i="7"/>
  <c r="BO8" i="7" s="1"/>
  <c r="BM9" i="7"/>
  <c r="BK9" i="7"/>
  <c r="BK8" i="7" s="1"/>
  <c r="L8" i="7"/>
  <c r="BI9" i="7"/>
  <c r="BI31" i="7"/>
  <c r="BI36" i="7"/>
  <c r="BH36" i="7" s="1"/>
  <c r="BI38" i="7"/>
  <c r="BH40" i="7"/>
  <c r="BI45" i="7"/>
  <c r="BI47" i="7"/>
  <c r="N17" i="3"/>
  <c r="V17" i="3"/>
  <c r="V40" i="3"/>
  <c r="N40" i="3"/>
  <c r="V18" i="3"/>
  <c r="V48" i="3"/>
  <c r="N48" i="3"/>
  <c r="V23" i="3"/>
  <c r="L54" i="3"/>
  <c r="N54" i="3" s="1"/>
  <c r="V13" i="3"/>
  <c r="V14" i="3"/>
  <c r="V15" i="3"/>
  <c r="V38" i="3"/>
  <c r="V46" i="3"/>
  <c r="V52" i="3"/>
  <c r="N35" i="3"/>
  <c r="V35" i="3"/>
  <c r="N8" i="3"/>
  <c r="V8" i="3"/>
  <c r="P56" i="3"/>
  <c r="P57" i="3"/>
  <c r="L9" i="3"/>
  <c r="V12" i="3"/>
  <c r="V16" i="3"/>
  <c r="V20" i="3"/>
  <c r="V24" i="3"/>
  <c r="V28" i="3"/>
  <c r="N32" i="3"/>
  <c r="V32" i="3"/>
  <c r="L53" i="3"/>
  <c r="N53" i="3" s="1"/>
  <c r="N41" i="3"/>
  <c r="V41" i="3"/>
  <c r="N47" i="3"/>
  <c r="V47" i="3"/>
  <c r="V49" i="3"/>
  <c r="E57" i="3"/>
  <c r="M57" i="3"/>
  <c r="BC8" i="9"/>
  <c r="BF8" i="9"/>
  <c r="X8" i="9"/>
  <c r="R8" i="9" s="1"/>
  <c r="BB37" i="9"/>
  <c r="BB45" i="9"/>
  <c r="BB33" i="9"/>
  <c r="BB41" i="9"/>
  <c r="T45" i="7"/>
  <c r="T37" i="7"/>
  <c r="Y8" i="7"/>
  <c r="BH12" i="7"/>
  <c r="BJ11" i="7"/>
  <c r="BJ8" i="7" s="1"/>
  <c r="BN11" i="7"/>
  <c r="BN8" i="7" s="1"/>
  <c r="T13" i="7"/>
  <c r="X8" i="7"/>
  <c r="T12" i="7"/>
  <c r="BI30" i="7"/>
  <c r="T30" i="7"/>
  <c r="BH34" i="7"/>
  <c r="BH35" i="7"/>
  <c r="BH42" i="7"/>
  <c r="T34" i="7"/>
  <c r="T38" i="7"/>
  <c r="T42" i="7"/>
  <c r="T46" i="7"/>
  <c r="AB8" i="7" l="1"/>
  <c r="BA11" i="9"/>
  <c r="BA14" i="9"/>
  <c r="Y8" i="9"/>
  <c r="BA12" i="9"/>
  <c r="BA9" i="9"/>
  <c r="N25" i="3"/>
  <c r="V19" i="3"/>
  <c r="O116" i="5"/>
  <c r="O123" i="5" s="1"/>
  <c r="BG8" i="9"/>
  <c r="BH38" i="7"/>
  <c r="M58" i="3"/>
  <c r="BH30" i="7"/>
  <c r="BH31" i="7"/>
  <c r="V54" i="3"/>
  <c r="BM8" i="7"/>
  <c r="BH44" i="7"/>
  <c r="L10" i="3"/>
  <c r="L31" i="3" s="1"/>
  <c r="N31" i="3" s="1"/>
  <c r="K10" i="3"/>
  <c r="K31" i="3" s="1"/>
  <c r="D58" i="3"/>
  <c r="T8" i="7"/>
  <c r="O55" i="3"/>
  <c r="L34" i="3"/>
  <c r="L27" i="4"/>
  <c r="BH9" i="7"/>
  <c r="BE8" i="9"/>
  <c r="BH37" i="7"/>
  <c r="BH39" i="7"/>
  <c r="BH45" i="7"/>
  <c r="BH47" i="7"/>
  <c r="V53" i="3"/>
  <c r="V9" i="3"/>
  <c r="V57" i="3" s="1"/>
  <c r="N9" i="3"/>
  <c r="V56" i="3"/>
  <c r="L56" i="3"/>
  <c r="N56" i="3" s="1"/>
  <c r="BB8" i="9"/>
  <c r="BI8" i="7"/>
  <c r="BH11" i="7"/>
  <c r="BH8" i="7" l="1"/>
  <c r="BA8" i="9"/>
  <c r="K58" i="3"/>
  <c r="K70" i="3"/>
  <c r="O58" i="3"/>
  <c r="V34" i="3"/>
  <c r="V55" i="3" s="1"/>
  <c r="N34" i="3"/>
  <c r="L55" i="3"/>
  <c r="N55" i="3" s="1"/>
  <c r="V10" i="3"/>
  <c r="V31" i="3" s="1"/>
  <c r="L70" i="3"/>
  <c r="N10" i="3"/>
  <c r="L57" i="3"/>
  <c r="N57" i="3" s="1"/>
  <c r="K82" i="3" l="1"/>
  <c r="K64" i="3"/>
  <c r="V58" i="3"/>
  <c r="L58" i="3"/>
  <c r="N58" i="3" l="1"/>
  <c r="L82" i="3"/>
  <c r="L64" i="3"/>
</calcChain>
</file>

<file path=xl/sharedStrings.xml><?xml version="1.0" encoding="utf-8"?>
<sst xmlns="http://schemas.openxmlformats.org/spreadsheetml/2006/main" count="1254" uniqueCount="787">
  <si>
    <t>а</t>
  </si>
  <si>
    <t>б</t>
  </si>
  <si>
    <t>0100</t>
  </si>
  <si>
    <t>0200</t>
  </si>
  <si>
    <t>0500</t>
  </si>
  <si>
    <t>0700</t>
  </si>
  <si>
    <t>0800</t>
  </si>
  <si>
    <t>0900</t>
  </si>
  <si>
    <t>1100</t>
  </si>
  <si>
    <t>1200</t>
  </si>
  <si>
    <t>1300</t>
  </si>
  <si>
    <t>1400</t>
  </si>
  <si>
    <t>шифър</t>
  </si>
  <si>
    <t>брой</t>
  </si>
  <si>
    <t>1000</t>
  </si>
  <si>
    <t>останали несвършени дела в началото на отчетния период</t>
  </si>
  <si>
    <t>в т.ч.:</t>
  </si>
  <si>
    <t>от общо свършени дела:</t>
  </si>
  <si>
    <t>ВИД НА ГРАЖДАНСКИЯ СПОР</t>
  </si>
  <si>
    <t>шифър на реда</t>
  </si>
  <si>
    <t>СВЪРШЕНИ ДЕЛА</t>
  </si>
  <si>
    <t>останали несвършени в края на отчетния период</t>
  </si>
  <si>
    <t>обжалвани дела</t>
  </si>
  <si>
    <t>новообразувани</t>
  </si>
  <si>
    <t>получени по подсъдност</t>
  </si>
  <si>
    <t>до 3 мес.</t>
  </si>
  <si>
    <t>искът уважен изцяло</t>
  </si>
  <si>
    <t>искът уважен частично</t>
  </si>
  <si>
    <t>искът отхвърлен</t>
  </si>
  <si>
    <t>Прекратени дела</t>
  </si>
  <si>
    <t>по спогодба</t>
  </si>
  <si>
    <t>по други причини</t>
  </si>
  <si>
    <t>0110</t>
  </si>
  <si>
    <t>0120</t>
  </si>
  <si>
    <t>0300</t>
  </si>
  <si>
    <t>0400</t>
  </si>
  <si>
    <t>0410</t>
  </si>
  <si>
    <t>0940</t>
  </si>
  <si>
    <t xml:space="preserve">Справка І                                                                                       </t>
  </si>
  <si>
    <t>Брой насрочвания на дела в открито заседание</t>
  </si>
  <si>
    <t xml:space="preserve">В т.ч. в І-во по делото заседание </t>
  </si>
  <si>
    <t>Справка ІІ</t>
  </si>
  <si>
    <t>над 3 до 5 г.</t>
  </si>
  <si>
    <t>2400</t>
  </si>
  <si>
    <t>над 5 г.</t>
  </si>
  <si>
    <t>прекратени</t>
  </si>
  <si>
    <t>1600</t>
  </si>
  <si>
    <t>2000</t>
  </si>
  <si>
    <t xml:space="preserve">за </t>
  </si>
  <si>
    <t xml:space="preserve"> У К А З А Н И Я      З А      П О П Ъ Л В А Н Е    Н А     Ф А Й Л А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</si>
  <si>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</si>
  <si>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</si>
  <si>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Утвърдени от ВСС с Протокол № 3/21.01.09г.</t>
  </si>
  <si>
    <t>Брой дела</t>
  </si>
  <si>
    <t>За граждански дела по общия ред</t>
  </si>
  <si>
    <t>За търговски дела</t>
  </si>
  <si>
    <t>1м.</t>
  </si>
  <si>
    <t>2м.</t>
  </si>
  <si>
    <t>3м</t>
  </si>
  <si>
    <t>Над 3м.</t>
  </si>
  <si>
    <t>Брой отлагания на дела  в открито заседание</t>
  </si>
  <si>
    <t>За производства по чл.310 ГПК</t>
  </si>
  <si>
    <t>Свършени дела</t>
  </si>
  <si>
    <t>общо</t>
  </si>
  <si>
    <t>Приложение № 1</t>
  </si>
  <si>
    <t>Отчет за работата на    Окръжен   съд     град</t>
  </si>
  <si>
    <t>година</t>
  </si>
  <si>
    <t>Висящи в началото на периода</t>
  </si>
  <si>
    <t>Всичко за разглеждане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</si>
  <si>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</si>
  <si>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</si>
  <si>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</si>
  <si>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</si>
  <si>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Обжалвани и протестирани</t>
  </si>
  <si>
    <t>Всичко</t>
  </si>
  <si>
    <t>В срок до 3 месеца</t>
  </si>
  <si>
    <t>Споразу- мения по чл.382 НПК</t>
  </si>
  <si>
    <t>Споразум. по чл.384 НПК , спог. по чл.24 ал. 3 НПК или чл.234 ГПК</t>
  </si>
  <si>
    <t>Върнати за доразследване</t>
  </si>
  <si>
    <t>По други причини</t>
  </si>
  <si>
    <t>Брой</t>
  </si>
  <si>
    <t>%</t>
  </si>
  <si>
    <t>2а</t>
  </si>
  <si>
    <t>6а</t>
  </si>
  <si>
    <t>6б</t>
  </si>
  <si>
    <t>6в</t>
  </si>
  <si>
    <t>6г</t>
  </si>
  <si>
    <t>А</t>
  </si>
  <si>
    <t>Частни граждански дела  без жалби за бавност</t>
  </si>
  <si>
    <t>В</t>
  </si>
  <si>
    <t>Разгледани жалби за бавност</t>
  </si>
  <si>
    <t>Г</t>
  </si>
  <si>
    <t>x</t>
  </si>
  <si>
    <t>Въззивни  граждански дела</t>
  </si>
  <si>
    <t>Д</t>
  </si>
  <si>
    <t>Частни граждански  дела ІІ инстанция</t>
  </si>
  <si>
    <t>Е</t>
  </si>
  <si>
    <t>Търговски дела</t>
  </si>
  <si>
    <t>Ж</t>
  </si>
  <si>
    <t>Фирмени дела</t>
  </si>
  <si>
    <t>З</t>
  </si>
  <si>
    <t>Общо граждански дела</t>
  </si>
  <si>
    <t>И</t>
  </si>
  <si>
    <t>НОХ  дела</t>
  </si>
  <si>
    <t>К</t>
  </si>
  <si>
    <t xml:space="preserve">Частни  наказателни дела І инстанция         </t>
  </si>
  <si>
    <t>Л</t>
  </si>
  <si>
    <t>Частни   наказателни дела РАЗПИТИ</t>
  </si>
  <si>
    <t>М</t>
  </si>
  <si>
    <t>Въззивни  наказателни дела</t>
  </si>
  <si>
    <t>Н</t>
  </si>
  <si>
    <t>Частни  наказателни дела ІІ инстанция</t>
  </si>
  <si>
    <t>О</t>
  </si>
  <si>
    <t>Касационни и отмяна по чл.63 и 70 ЗАНН</t>
  </si>
  <si>
    <t>П</t>
  </si>
  <si>
    <t>Админстративно наказателен характер дела</t>
  </si>
  <si>
    <t>Р</t>
  </si>
  <si>
    <t>Общо наказателни дела</t>
  </si>
  <si>
    <t>С</t>
  </si>
  <si>
    <t>ВСИЧКО  ДЕЛА</t>
  </si>
  <si>
    <t>Т</t>
  </si>
  <si>
    <r>
      <t xml:space="preserve">Брой съдии по щат - </t>
    </r>
    <r>
      <rPr>
        <b/>
        <sz val="8"/>
        <rFont val="Arial"/>
        <family val="2"/>
        <charset val="204"/>
      </rPr>
      <t>общо</t>
    </r>
  </si>
  <si>
    <t>У</t>
  </si>
  <si>
    <t xml:space="preserve">Постановени решения за промени по фир. дела и реш.по чл.25,28 и 29 от ЗТР 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</si>
  <si>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</si>
  <si>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</si>
  <si>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</si>
  <si>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</si>
  <si>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</si>
  <si>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</si>
  <si>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Натовареност по щат - общо</t>
  </si>
  <si>
    <t>Ф</t>
  </si>
  <si>
    <t xml:space="preserve">Брой  граждански съдии по щат </t>
  </si>
  <si>
    <t>Х</t>
  </si>
  <si>
    <t>Натовареност на гражданските съдии</t>
  </si>
  <si>
    <t>Ц</t>
  </si>
  <si>
    <t>Дадени разрешения за СРС (чл.29, ал.8 от ЗСРС)</t>
  </si>
  <si>
    <t>Приложение на чл.18, ал.1-3 от ЗСРС</t>
  </si>
  <si>
    <t>Брой дадени разрешения за изполсване на СРС</t>
  </si>
  <si>
    <t>Брой изготвени и получени ВДС екз.№ 1</t>
  </si>
  <si>
    <t xml:space="preserve">Брой  наказателни съдии по щат </t>
  </si>
  <si>
    <t>Ч</t>
  </si>
  <si>
    <t>Натовареност на наказателните съдии</t>
  </si>
  <si>
    <t>Ш</t>
  </si>
  <si>
    <t>Отработени човекомесеци</t>
  </si>
  <si>
    <t>Ю</t>
  </si>
  <si>
    <t>Действителна натовареност - ОБЩО</t>
  </si>
  <si>
    <t>Я</t>
  </si>
  <si>
    <t>/подпис и печат/</t>
  </si>
  <si>
    <t xml:space="preserve">  О Т Ч Е Т   по гражданските дела ІІ инст. на   О К Р Ъ Ж Е Н  СЪД  гр.    </t>
  </si>
  <si>
    <t>за</t>
  </si>
  <si>
    <t>РАЙОННИ СЪДИЛИЩА</t>
  </si>
  <si>
    <t>несвършени дела в началото на отчетния период</t>
  </si>
  <si>
    <t>Постъпили дела през отчетния период</t>
  </si>
  <si>
    <r>
      <t xml:space="preserve">Дела за разглеждане                          </t>
    </r>
    <r>
      <rPr>
        <sz val="10"/>
        <rFont val="Arial"/>
        <family val="2"/>
        <charset val="204"/>
      </rPr>
      <t>(к1+ к2)</t>
    </r>
  </si>
  <si>
    <t>Свършени дела по резултати</t>
  </si>
  <si>
    <t>останали несвършени дела в края на отчетния период</t>
  </si>
  <si>
    <t>Определения и разпореждания</t>
  </si>
  <si>
    <r>
      <t xml:space="preserve">Общо свършени дела   </t>
    </r>
    <r>
      <rPr>
        <sz val="10"/>
        <rFont val="Arial"/>
        <family val="2"/>
        <charset val="204"/>
      </rPr>
      <t>(к5+к6+к7+к8+к9)</t>
    </r>
  </si>
  <si>
    <t>останали неразгледани частни жалби в началото на отчетния период</t>
  </si>
  <si>
    <t>постъпили частни жалби</t>
  </si>
  <si>
    <t>разгледани частни жалби</t>
  </si>
  <si>
    <t>останали неразгледани частни жалби в края на отчетния период</t>
  </si>
  <si>
    <t>постъпили</t>
  </si>
  <si>
    <t>решението оставено в сила</t>
  </si>
  <si>
    <t>решението изменено отчасти</t>
  </si>
  <si>
    <t>решението изменено изцяло и постановено ново решение</t>
  </si>
  <si>
    <t>решението обезсилено</t>
  </si>
  <si>
    <t>прекратяване на делото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</si>
  <si>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</si>
  <si>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</si>
  <si>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</si>
  <si>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</si>
  <si>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</si>
  <si>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</si>
  <si>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</si>
  <si>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</si>
  <si>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</si>
  <si>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ОБЩО:</t>
  </si>
  <si>
    <t xml:space="preserve"> </t>
  </si>
  <si>
    <t>k3=k1+k2</t>
  </si>
  <si>
    <t>k4=k5+k6+k7+k8+k9</t>
  </si>
  <si>
    <t>k10=k3-k4</t>
  </si>
  <si>
    <t>СПРАВКА І</t>
  </si>
  <si>
    <t>СПРАВКА ІІ</t>
  </si>
  <si>
    <t xml:space="preserve">Шифър </t>
  </si>
  <si>
    <t>Касационни производства по ЗСПЗЗ</t>
  </si>
  <si>
    <t>насрочени дела</t>
  </si>
  <si>
    <t>Налични дела - общо</t>
  </si>
  <si>
    <t>отложени дела</t>
  </si>
  <si>
    <t>в т.ч. поради отмяна на решението и  даване ход по същество</t>
  </si>
  <si>
    <t>О Т Ч Е Т   по наказателните дела І инстанция  на   О К Р Ъ Ж Е Н  СЪД     град</t>
  </si>
  <si>
    <t>СВЕДЕНИЯ ЗА ДЕЛАТА</t>
  </si>
  <si>
    <t>СВЕДЕНИЯ ЗА ЛИЦАТА</t>
  </si>
  <si>
    <t>Останали несвършени дела в началото на отчетния период</t>
  </si>
  <si>
    <t>Останали несвършени дела в края  на отчетния период</t>
  </si>
  <si>
    <t>Обжалвани  и протестирани дела</t>
  </si>
  <si>
    <t xml:space="preserve">Влезли в сила присъди </t>
  </si>
  <si>
    <t>Съдени лица</t>
  </si>
  <si>
    <t>от осъдените лица - брой лица с наложени наказания по чл. 381-384 НПК (споразумения)</t>
  </si>
  <si>
    <t>възобновени дела</t>
  </si>
  <si>
    <t>в това число:</t>
  </si>
  <si>
    <t>оправдателни присъди</t>
  </si>
  <si>
    <t xml:space="preserve"> оправдани</t>
  </si>
  <si>
    <t>лиш. от своб.до 3г</t>
  </si>
  <si>
    <t>на лишаване от свобода над 3 до 10 г.</t>
  </si>
  <si>
    <t>на лишаване от свобода над 10 до 30 г.</t>
  </si>
  <si>
    <t>доживотен затвор</t>
  </si>
  <si>
    <t>доживотен затвор без право на замяна</t>
  </si>
  <si>
    <t>други наказания</t>
  </si>
  <si>
    <t>решени по същество с присъда</t>
  </si>
  <si>
    <t>прекрат.и свършени по споразумение</t>
  </si>
  <si>
    <t>от тях:</t>
  </si>
  <si>
    <t>свършени до 3 месеца</t>
  </si>
  <si>
    <t xml:space="preserve"> непълнолетни</t>
  </si>
  <si>
    <t xml:space="preserve">свършени по споразум. чл. 381-384 НПК </t>
  </si>
  <si>
    <t>условно</t>
  </si>
  <si>
    <t>0201</t>
  </si>
  <si>
    <t>0202</t>
  </si>
  <si>
    <t>0203</t>
  </si>
  <si>
    <t xml:space="preserve">СПРАВКА І                                                                                        </t>
  </si>
  <si>
    <t>Брой насрочвания на дела от ОХ+ЧХ</t>
  </si>
  <si>
    <t xml:space="preserve">        В т.ч. общ характер</t>
  </si>
  <si>
    <t>Брой отлагания на дела от ОХ+ЧХ</t>
  </si>
  <si>
    <t>Изпратени дела за доразследване от съдия-докл.</t>
  </si>
  <si>
    <t>Изпратени за доразследване в открито заседание</t>
  </si>
  <si>
    <t>От влезли в сила решени,бр.изпратени за доразсл.</t>
  </si>
  <si>
    <t>Спрени дела</t>
  </si>
  <si>
    <t>Лица осъдени на пробация</t>
  </si>
  <si>
    <t xml:space="preserve">а/ до 3 месеца                    </t>
  </si>
  <si>
    <t>б/ от 3 до 6 месеца</t>
  </si>
  <si>
    <t>г/ над 1 година</t>
  </si>
  <si>
    <t>СПРАВКА III</t>
  </si>
  <si>
    <t>СВЪРШЕНИ ДЕЛА ПО НЯКОИ ГЛАВИ ОТ НПК</t>
  </si>
  <si>
    <t>ГЛ.XXІV Свършени бързи производства</t>
  </si>
  <si>
    <t>ГЛ.XXV Свършени незабавни производства</t>
  </si>
  <si>
    <t>ГЛ.XXVI Свърш. произв. по искане на обвиняемия</t>
  </si>
  <si>
    <t>ГЛ.XXVII Свършени съкратени производства</t>
  </si>
  <si>
    <t>ОТ РАЙОННИ СЪДИЛИЩА</t>
  </si>
  <si>
    <t>Дела за разглеждане                          /кол.1+ кол.2/</t>
  </si>
  <si>
    <t>СВЪРШЕНИ ДЕЛА ПО РЕЗУЛТАТИ</t>
  </si>
  <si>
    <t>Частни жалби и протести</t>
  </si>
  <si>
    <t>по жалби</t>
  </si>
  <si>
    <t>по протести</t>
  </si>
  <si>
    <t>Общо свършени дела               (от к7 до к17)</t>
  </si>
  <si>
    <t>присъдата потвърдена</t>
  </si>
  <si>
    <t>Присъдата изменена</t>
  </si>
  <si>
    <t>отменена отчасти с връщане за ново разглеждане</t>
  </si>
  <si>
    <t xml:space="preserve">Присъдата отменена изцяло </t>
  </si>
  <si>
    <t>делото прекратено</t>
  </si>
  <si>
    <t>неразгледани дела в началото на отчетния период</t>
  </si>
  <si>
    <t>разгледани</t>
  </si>
  <si>
    <t>останали неразгледани в края на отчетния период</t>
  </si>
  <si>
    <t>приложено условно осъждане</t>
  </si>
  <si>
    <t>отменено условно осъждане</t>
  </si>
  <si>
    <t>наказанието намалено</t>
  </si>
  <si>
    <t>наказанието увеличено</t>
  </si>
  <si>
    <t>с други промени в наказателната част</t>
  </si>
  <si>
    <t>с промяна в гражданската част</t>
  </si>
  <si>
    <t>с връщане за ново разглеждане</t>
  </si>
  <si>
    <t>с произнасяне на нова присъда</t>
  </si>
  <si>
    <t>к5=k1+k2</t>
  </si>
  <si>
    <t>k6=k7 до к17</t>
  </si>
  <si>
    <t>к18=к5-к6</t>
  </si>
  <si>
    <t>к22=к19+к20-к21</t>
  </si>
  <si>
    <t xml:space="preserve">Касационни производства по НАХ дела </t>
  </si>
  <si>
    <t>Насрочвания на  дела в ОЗ</t>
  </si>
  <si>
    <t xml:space="preserve"> Налични</t>
  </si>
  <si>
    <t>Отлагания на дела в ОЗ</t>
  </si>
  <si>
    <t xml:space="preserve">                                             в т.ч. новопостъпили</t>
  </si>
  <si>
    <t>в т.ч. новопостъпили</t>
  </si>
  <si>
    <t xml:space="preserve">                  Свършени - общо</t>
  </si>
  <si>
    <t xml:space="preserve">                                                         в т.ч. решени</t>
  </si>
  <si>
    <t xml:space="preserve">                                              от решените - уважени</t>
  </si>
  <si>
    <t>ОКРЪЖЕН СЪД ВКЛ.СГС</t>
  </si>
  <si>
    <t>№ по ред</t>
  </si>
  <si>
    <t>Съдия</t>
  </si>
  <si>
    <t>Съдийски стаж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</si>
  <si>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</si>
  <si>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</si>
  <si>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</si>
  <si>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</si>
  <si>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</si>
  <si>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</si>
  <si>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</si>
  <si>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</si>
  <si>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</si>
  <si>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т.ч. по видове дела</t>
  </si>
  <si>
    <t>нак.I</t>
  </si>
  <si>
    <t>нак.II</t>
  </si>
  <si>
    <t>в.а.н.д.</t>
  </si>
  <si>
    <t>ч.н.д.</t>
  </si>
  <si>
    <t>в.ч.н.д.</t>
  </si>
  <si>
    <t>а.н.д</t>
  </si>
  <si>
    <t>ч.ж.</t>
  </si>
  <si>
    <t>За всичко дела</t>
  </si>
  <si>
    <t>РЕШЕНИЯ</t>
  </si>
  <si>
    <t>ОПРЕДЕЛЕНИЯ</t>
  </si>
  <si>
    <t>ИНДЕКСИ</t>
  </si>
  <si>
    <t>ОБЩО</t>
  </si>
  <si>
    <t>2б</t>
  </si>
  <si>
    <t>2в</t>
  </si>
  <si>
    <t>2г</t>
  </si>
  <si>
    <t>3а</t>
  </si>
  <si>
    <t>3б</t>
  </si>
  <si>
    <t xml:space="preserve">ОБЩО </t>
  </si>
  <si>
    <t>гр.д.I</t>
  </si>
  <si>
    <t>гр.д.II</t>
  </si>
  <si>
    <t>ч.гр.</t>
  </si>
  <si>
    <t>търг.</t>
  </si>
  <si>
    <t>ф.д.</t>
  </si>
  <si>
    <t>3в</t>
  </si>
  <si>
    <t>5а</t>
  </si>
  <si>
    <t>5б</t>
  </si>
  <si>
    <t>5в</t>
  </si>
  <si>
    <t>7а</t>
  </si>
  <si>
    <t>7б</t>
  </si>
  <si>
    <t>7в</t>
  </si>
  <si>
    <t>7г</t>
  </si>
  <si>
    <t>Продължаващи дела под същия номер</t>
  </si>
  <si>
    <t>продължени под същия номер</t>
  </si>
  <si>
    <t>8а</t>
  </si>
  <si>
    <t>8б</t>
  </si>
  <si>
    <t>8в</t>
  </si>
  <si>
    <t>8г</t>
  </si>
  <si>
    <t>Дела за разглеждане                                /кол.1+6/</t>
  </si>
  <si>
    <t>Общо постъпили дела през отчетния период /к 2+3+4+5/</t>
  </si>
  <si>
    <t>върнати дела за ново разглеждане под нов номер</t>
  </si>
  <si>
    <t>От решените дела /кол.10+11+12 /  с необявени решения с изтекъл срок над 3м.</t>
  </si>
  <si>
    <t xml:space="preserve">Продължени дела под същия номер </t>
  </si>
  <si>
    <t>Кумулации</t>
  </si>
  <si>
    <t>1. Приложение 1 - Отчет за работата на съда</t>
  </si>
  <si>
    <t>2. Приложение 2 - Отчет за гражданските и търговските дела - първа инстанция</t>
  </si>
  <si>
    <t>3. Приложение 2 - Отчет за гражданските втора инстанция</t>
  </si>
  <si>
    <t>4. Приложение 2 - Отчет за наказателните дела - първа инстанция</t>
  </si>
  <si>
    <t>6. Приложение 3 -Справка за дейността на съдиите - наказателни дела</t>
  </si>
  <si>
    <t>8. Приложение 3 - Справка за дейността на съдиите по граждански и търговски дела</t>
  </si>
  <si>
    <t>7. Приложение 3 -Справка за резултатите от върнати обжалвани и протестирани наказателни дела на съдиите</t>
  </si>
  <si>
    <t>9. Приложение 3 - Справка за резултатите от върнати обжалвани и протестирани граждански дела на съдиите</t>
  </si>
  <si>
    <t>Върнати дела за ново разглеждане под нов номер</t>
  </si>
  <si>
    <t>Повт. вненсени и образувани под нов номер след прекр. на съд.пр-во (чл. 42, ал. 2 , чл. 249 и чл. 288, т. 1 от НПК)</t>
  </si>
  <si>
    <t>Обр. под нов No дела при повторно пост. въззивни жалби</t>
  </si>
  <si>
    <t>В т.ч.</t>
  </si>
  <si>
    <t>Постъпили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</si>
  <si>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</si>
  <si>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 xml:space="preserve">·         </t>
    </r>
    <r>
      <rPr>
        <sz val="12"/>
        <rFont val="Times New Roman"/>
        <family val="1"/>
        <charset val="204"/>
      </rPr>
      <t xml:space="preserve">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OS-Varna.xls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</si>
  <si>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Наименованието на града  за съответния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Текстът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</si>
  <si>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периодът на отчитане само с цифра:  6 (за полугодие) или 12, когато отчетът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</si>
  <si>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</si>
  <si>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</si>
  <si>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</si>
  <si>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Формата се проверява за грешки едва </t>
    </r>
    <r>
      <rPr>
        <b/>
        <sz val="12"/>
        <rFont val="Times New Roman"/>
        <family val="1"/>
        <charset val="204"/>
      </rPr>
      <t>след попълване на всички данни</t>
    </r>
    <r>
      <rPr>
        <sz val="12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</si>
  <si>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</si>
  <si>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</t>
    </r>
    <r>
      <rPr>
        <sz val="12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 за разглеждане за съответния отчетен период).</t>
    </r>
  </si>
  <si>
    <r>
      <t xml:space="preserve">·         </t>
    </r>
    <r>
      <rPr>
        <sz val="12"/>
        <rFont val="Times New Roman"/>
        <family val="1"/>
        <charset val="204"/>
      </rPr>
      <t>Процентът в колона "Свършени дела - В срок до 3 месеца - %" не трябва да надвишава 100%.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</si>
  <si>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попълнени грешни данни, поради което този, който въвежда данните следва внимателно да огледа приложенията и коригира въведената информация.</t>
    </r>
  </si>
  <si>
    <r>
      <t xml:space="preserve">·         </t>
    </r>
    <r>
      <rPr>
        <sz val="12"/>
        <rFont val="Times New Roman"/>
        <family val="1"/>
        <charset val="204"/>
      </rPr>
      <t>Времетраенето на размяната на книжата -Справка ІV- се посочва в месеци: от датата на образуване на делото - до датата на разпореждането на съда по чл.140,ал.3 от ГПК ;</t>
    </r>
  </si>
  <si>
    <r>
      <t xml:space="preserve">·         </t>
    </r>
    <r>
      <rPr>
        <sz val="12"/>
        <rFont val="Times New Roman"/>
        <family val="1"/>
        <charset val="204"/>
      </rPr>
      <t>При двойната размяна на книжа по търговските дела, данните се попълват  на втория ред на справката.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</si>
  <si>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</si>
  <si>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 xml:space="preserve">От несвършените дела /кол.13/ с изтекъл срок от първото образуване на делото                     </t>
  </si>
  <si>
    <t>В т.ч. повт. вненсени и образувани под нов номер след прекр. на съд.пр-во</t>
  </si>
  <si>
    <t>Общо постъпили дела през отчетния период</t>
  </si>
  <si>
    <t>ОКРЪЖЕН СЪД, вкл. СГС</t>
  </si>
  <si>
    <t>/име на окръжния съд, вкл. СГС/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</si>
  <si>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</si>
  <si>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</si>
  <si>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</si>
  <si>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</si>
  <si>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</si>
  <si>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</si>
  <si>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</si>
  <si>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6д</t>
  </si>
  <si>
    <t>9а</t>
  </si>
  <si>
    <t>9б</t>
  </si>
  <si>
    <t>9в</t>
  </si>
  <si>
    <t>Осъдени лица/к.21+к.23+к.24+к.25+к.26+к.27/</t>
  </si>
  <si>
    <t>Oбщо                                    
(кол.9+кол.10)</t>
  </si>
  <si>
    <t>Дела за разглеждане                          
(к.1 + к.5)</t>
  </si>
  <si>
    <t>Общо постъпили дела през отчетния период 
(к.2+к.4)</t>
  </si>
  <si>
    <t>Видове дела</t>
  </si>
  <si>
    <r>
      <t xml:space="preserve">·         </t>
    </r>
    <r>
      <rPr>
        <sz val="12"/>
        <rFont val="Times New Roman"/>
        <family val="1"/>
        <charset val="204"/>
      </rPr>
      <t xml:space="preserve">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предходния отчет за дейността на съда.</t>
    </r>
  </si>
  <si>
    <t>0130</t>
  </si>
  <si>
    <r>
      <t xml:space="preserve">       </t>
    </r>
    <r>
      <rPr>
        <b/>
        <u/>
        <sz val="14"/>
        <color rgb="FFFF0000"/>
        <rFont val="Times New Roman"/>
        <family val="1"/>
        <charset val="204"/>
      </rPr>
      <t>Попълването на отчетната форма за съда започва от попълването на Приложение 3, следвано от Приложение 1, Приложение 2 (гражд. и нак.дела) -  I инс-я и Приложение 2 (гражд. и нак.дела) - II инс-я .</t>
    </r>
    <r>
      <rPr>
        <b/>
        <sz val="14"/>
        <color rgb="FFFF0000"/>
        <rFont val="Times New Roman"/>
        <family val="1"/>
        <charset val="204"/>
      </rPr>
      <t xml:space="preserve">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 и Приложение 1, клетките в Приложение 1 и Приложение 2, в които има несъответствие се оцветяват в червено. </t>
    </r>
  </si>
  <si>
    <t>5. Приложение 2 - Отчет за наказателните дела - втора инстанция</t>
  </si>
  <si>
    <t xml:space="preserve">  ОТЧЕТ  по наказателните дела  ІІ инст.  на ОКРЪЖЕН  СЪД  гр.</t>
  </si>
  <si>
    <t>ПРЕСТЪПЛЕНИЯ ПРОТИВ РЕПУБЛИКАТА</t>
  </si>
  <si>
    <t>0113</t>
  </si>
  <si>
    <t>ПРЕСТЪПЛЕНИЯ ПРОТИВ ЛИЧНОСТТА - Убийства</t>
  </si>
  <si>
    <t>0205</t>
  </si>
  <si>
    <t>Убийство в състояние на силно раздразнение - чл. 118 НК</t>
  </si>
  <si>
    <t>Лишаване от живот при професионална непредпазливост - чл. 123 НК</t>
  </si>
  <si>
    <t>0210</t>
  </si>
  <si>
    <t>0214</t>
  </si>
  <si>
    <t>0215</t>
  </si>
  <si>
    <t>0216</t>
  </si>
  <si>
    <t>ПРЕСТЪПЛЕНИЯ ПРОТИВ ЛИЧНОСТТА - Телесни повреди</t>
  </si>
  <si>
    <t>ДРУГИ ПРЕСТЪПЛЕНИЯ ПРОТИВ ЛИЧНОСТТА</t>
  </si>
  <si>
    <t>ПРЕСТЪПЛЕНИЯ ПРОТИВ СОБСТВЕНОСТТА</t>
  </si>
  <si>
    <t>ПРЕСТЪПЛЕНИЯ ПРОТИВ СТОПАНСТВОТО</t>
  </si>
  <si>
    <t>ПРЕСТЪПЛЕНИЯ ПРОТИВ ФИНАНСОВАТА,  ДАНЪЧНАТА И ОСИГУРИТЕЛНАТА СИСТЕМИ</t>
  </si>
  <si>
    <t>800А</t>
  </si>
  <si>
    <t xml:space="preserve">ПРЕСТЪПЛЕНИЯ ПРОТИВ ДЕЙНОСТТА НА ДЪРЖАВНИТЕ ОРГАНИ И ОБЩЕСТВЕНИТЕ ОРГАНИЗАЦИИ </t>
  </si>
  <si>
    <t>Престъпление по служба - чл. 282а НК</t>
  </si>
  <si>
    <t>Престъпление по служба - чл. 283 НК</t>
  </si>
  <si>
    <t>Престъпление по служба - чл. 283а НК</t>
  </si>
  <si>
    <t>Престъпление по служба - чл. 283б НК</t>
  </si>
  <si>
    <t>ПРЕСТЪПЛЕНИЯ ПРОТИВ РЕДА И ОБЩЕСТВЕНОТО СПОКОЙСТВИЕ</t>
  </si>
  <si>
    <t>1202</t>
  </si>
  <si>
    <t>1203</t>
  </si>
  <si>
    <t>ОБЩООПАСНИ ПРЕСТЪПЛЕНИЯ</t>
  </si>
  <si>
    <t>1302</t>
  </si>
  <si>
    <t>1311</t>
  </si>
  <si>
    <t>1313</t>
  </si>
  <si>
    <t>1315</t>
  </si>
  <si>
    <t>1332</t>
  </si>
  <si>
    <t>1334</t>
  </si>
  <si>
    <t>1336</t>
  </si>
  <si>
    <t>ПРЕСТЪПЛЕНИЯ ПРОТИВ ОТБРАНИТЕЛНАТА СПОСОБНОСТ НА РЕПУБЛИКАТА</t>
  </si>
  <si>
    <t>1401</t>
  </si>
  <si>
    <t>ПРЕСТЪПЛЕНИЯ ПРОТИВ МИРА И ЧОВЕЧЕСТВОТО</t>
  </si>
  <si>
    <t>ОБЩО ДЕЛА НОХ  /от ш. 0100 до ш. 1600/</t>
  </si>
  <si>
    <t>2110</t>
  </si>
  <si>
    <t>Производство по молби за реабилитация</t>
  </si>
  <si>
    <t>3000</t>
  </si>
  <si>
    <t>4000</t>
  </si>
  <si>
    <t>АДМИНИСТРАТИВНИ ДЕЛА - общо</t>
  </si>
  <si>
    <t>Общо наказателни I инстанция дела</t>
  </si>
  <si>
    <t>1699</t>
  </si>
  <si>
    <t>0306</t>
  </si>
  <si>
    <t>0407</t>
  </si>
  <si>
    <t>0408</t>
  </si>
  <si>
    <t>0409</t>
  </si>
  <si>
    <t>0425</t>
  </si>
  <si>
    <t>0431</t>
  </si>
  <si>
    <t>0706</t>
  </si>
  <si>
    <t>0709</t>
  </si>
  <si>
    <t>0710</t>
  </si>
  <si>
    <t>0715</t>
  </si>
  <si>
    <t>0720</t>
  </si>
  <si>
    <t>0729</t>
  </si>
  <si>
    <t>0735</t>
  </si>
  <si>
    <t>0736</t>
  </si>
  <si>
    <t>0738</t>
  </si>
  <si>
    <t>0801</t>
  </si>
  <si>
    <t>0802</t>
  </si>
  <si>
    <t>0803</t>
  </si>
  <si>
    <t>0804</t>
  </si>
  <si>
    <t>0822</t>
  </si>
  <si>
    <t>0823</t>
  </si>
  <si>
    <t>0835</t>
  </si>
  <si>
    <t>0836</t>
  </si>
  <si>
    <t>0837</t>
  </si>
  <si>
    <t>0839</t>
  </si>
  <si>
    <t>0913</t>
  </si>
  <si>
    <t>0914</t>
  </si>
  <si>
    <t>0915</t>
  </si>
  <si>
    <t>0916</t>
  </si>
  <si>
    <t>0917</t>
  </si>
  <si>
    <t>0918</t>
  </si>
  <si>
    <t>0932</t>
  </si>
  <si>
    <t>0933</t>
  </si>
  <si>
    <t>0934</t>
  </si>
  <si>
    <t>0935</t>
  </si>
  <si>
    <t>0936</t>
  </si>
  <si>
    <t>0937</t>
  </si>
  <si>
    <t>0938</t>
  </si>
  <si>
    <t>0939</t>
  </si>
  <si>
    <t>0941</t>
  </si>
  <si>
    <t xml:space="preserve">Видове престъпления по НК      </t>
  </si>
  <si>
    <t xml:space="preserve">а </t>
  </si>
  <si>
    <t>ЧНД - СЪДЕБНО ПРОИЗВОДСТВО</t>
  </si>
  <si>
    <t>ЧНД - ОТ ДОСЪДЕБНОТО ПРОИЗВОДСТВО</t>
  </si>
  <si>
    <t>1321</t>
  </si>
  <si>
    <t>1338</t>
  </si>
  <si>
    <t>0305</t>
  </si>
  <si>
    <t>0412</t>
  </si>
  <si>
    <t>0416</t>
  </si>
  <si>
    <t>0435</t>
  </si>
  <si>
    <t>0440</t>
  </si>
  <si>
    <t>0443</t>
  </si>
  <si>
    <t>0447</t>
  </si>
  <si>
    <t>ПРЕСТЪПЛЕНИЯ ПРОТИВ ПРАВАТА НА ГРАЖДАНИТЕ</t>
  </si>
  <si>
    <t>0501</t>
  </si>
  <si>
    <t>Кражба в особено големи размери, представляваща особено тежък случай - чл. 196а НК</t>
  </si>
  <si>
    <t>0702</t>
  </si>
  <si>
    <t>0722</t>
  </si>
  <si>
    <t>0734</t>
  </si>
  <si>
    <t>0817</t>
  </si>
  <si>
    <t>0911</t>
  </si>
  <si>
    <t>0418</t>
  </si>
  <si>
    <r>
      <t xml:space="preserve">Задържане на заложници -  чл. 143а, ал. 3, предл.второ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</si>
  <si>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Убийство по чл. 115 НК</t>
    </r>
  </si>
  <si>
    <t>Квалифицирани състави на убийство - чл. 116, ал. 1 НК</t>
  </si>
  <si>
    <t>Убийство на съдия, прокурор, следовател, полицейски орган, разследващ полицай, държавен или частен съдебен изпълнител и помощник - частен съдебен изпълнител, митнически и данъчен служител - чл. 116, ал. 2 НК</t>
  </si>
  <si>
    <t>Опит за убийство по чл. 115 НК</t>
  </si>
  <si>
    <t>Опит за убийство по чл. 116 НК</t>
  </si>
  <si>
    <t>Опит за убийство по чл. 118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</si>
  <si>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Тероризъм - чл. 108а</t>
    </r>
    <r>
      <rPr>
        <b/>
        <sz val="10"/>
        <rFont val="Arial Narrow"/>
        <family val="2"/>
        <charset val="204"/>
      </rPr>
      <t xml:space="preserve"> (само за СпНС)</t>
    </r>
  </si>
  <si>
    <t>Тежка, средна телесна повреда на съдия, прокурор, следовател, лице от състава на МВР, държавен или частен съдебен изпълнител и помощник - частен съдебен изпълнител, митнически и данъчен служител - чл. 131, ал. 2, т. 1 и 2 НК</t>
  </si>
  <si>
    <r>
      <rPr>
        <b/>
        <sz val="10"/>
        <rFont val="Arial Narrow"/>
        <family val="2"/>
        <charset val="204"/>
      </rPr>
      <t>в.т.ч.</t>
    </r>
    <r>
      <rPr>
        <sz val="10"/>
        <rFont val="Arial Narrow"/>
        <family val="2"/>
        <charset val="204"/>
      </rPr>
      <t xml:space="preserve"> Отвличане - чл. 142, ал. 1 НК</t>
    </r>
  </si>
  <si>
    <t>Квалифицирани състави на отвличане - чл. 142, ал. 2 НК</t>
  </si>
  <si>
    <t>Отвличане по чл. 142, ал. 3 НК</t>
  </si>
  <si>
    <t>Приготовление за отвличане - чл. 142, ал. 5 НК</t>
  </si>
  <si>
    <r>
  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МВР, от лице, действащо по поръчение на организирана престъпна група - чл. 142а, ал. 2, предл.второ НК (</t>
    </r>
    <r>
      <rPr>
        <b/>
        <sz val="10"/>
        <rFont val="Arial Narrow"/>
        <family val="2"/>
        <charset val="204"/>
      </rPr>
      <t>само за СпНС)</t>
    </r>
  </si>
  <si>
    <r>
      <t xml:space="preserve">Принуда - чл. 143, ал. 2,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</si>
  <si>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Квалфицирани състави на блудство - чл. 149, ал. 5 НК</t>
  </si>
  <si>
    <t>Квалифицирани състави на изнасилване - чл. 152, ал. 4 НК</t>
  </si>
  <si>
    <r>
      <t>Склоняване към проституция - чл. 155, ал. 5, т. 1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</si>
  <si>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Квалифицирани състави на отвличане с цел предоставяне за развратни действия - чл. 156, ал. 3, т. 1 НК </t>
    </r>
    <r>
      <rPr>
        <b/>
        <sz val="10"/>
        <rFont val="Arial Narrow"/>
        <family val="2"/>
        <charset val="204"/>
      </rPr>
      <t>(само за СпНС)</t>
    </r>
  </si>
  <si>
    <r>
      <t>Разпространение на порнографски материали - чл. 159, ал. 5 НК</t>
    </r>
    <r>
      <rPr>
        <b/>
        <sz val="10"/>
        <rFont val="Arial Narrow"/>
        <family val="2"/>
        <charset val="204"/>
      </rPr>
      <t xml:space="preserve"> (само за СпНС)</t>
    </r>
  </si>
  <si>
    <r>
      <t>Трафик на хора, представляващ опасен рецидив - чл. 159г, предл.второ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</si>
  <si>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в т.ч. </t>
    </r>
    <r>
      <rPr>
        <sz val="10"/>
        <rFont val="Arial Narrow"/>
        <family val="2"/>
        <charset val="204"/>
      </rPr>
      <t xml:space="preserve">Против националното и расовото равенство - чл. 162, ал. 3, предл.първо и ал. 4 НК  </t>
    </r>
    <r>
      <rPr>
        <b/>
        <sz val="10"/>
        <rFont val="Arial Narrow"/>
        <family val="2"/>
        <charset val="204"/>
      </rPr>
      <t xml:space="preserve">(само за СпНС)
</t>
    </r>
  </si>
  <si>
    <r>
      <t xml:space="preserve">в т.ч. </t>
    </r>
    <r>
      <rPr>
        <sz val="10"/>
        <rFont val="Arial Narrow"/>
        <family val="2"/>
        <charset val="204"/>
      </rPr>
      <t xml:space="preserve">Квалифицирани състави на телесна повреда - чл. 131, ал. 1, т. 8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</si>
  <si>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Квалифицирани състави на кражба - чл. 195, ал. 1, т. 9, предл.второ НК 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</si>
  <si>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грабеж - чл. 199, ал. 1 НК</t>
  </si>
  <si>
    <t>Квалифицирани състави на грабеж - чл. 199, ал. 2 НК</t>
  </si>
  <si>
    <t>Длъжностно присвояване в особено големи размери, представляващо особено тежък случай - чл. 203, ал. 1 НК</t>
  </si>
  <si>
    <t>Обсебване в особено големи размери, представляващо особено тежък случай - чл. 206, ал. 4 НК</t>
  </si>
  <si>
    <r>
      <t xml:space="preserve">Присвояване на съкровище - чл. 208, ал. 5, предл.първо НК </t>
    </r>
    <r>
      <rPr>
        <b/>
        <sz val="10"/>
        <rFont val="Arial Narrow"/>
        <family val="2"/>
        <charset val="204"/>
      </rPr>
      <t>(само за СпНС)</t>
    </r>
  </si>
  <si>
    <t>Документна измама в особено големи размери - чл. 212, ал. 5 НК</t>
  </si>
  <si>
    <r>
      <t xml:space="preserve">Квалифицирани състави на рекет - чл. 213а, ал. 2, т. 5,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</si>
  <si>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рекет - чл. 213а, ал. 3 НК</t>
  </si>
  <si>
    <t>Квалифицирани състави на рекет - чл.213а, ал. 4 НК</t>
  </si>
  <si>
    <t>Квалифицирани състави на изнудване - чл. 214, ал. 2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</si>
  <si>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Безстопанственост - чл. 219, ал. 1 и 2 НК</t>
    </r>
  </si>
  <si>
    <t>Умишлена безстопанственост - чл. 219, ал. 3 НК</t>
  </si>
  <si>
    <t>Безстопанственост в особено големи размери, представляваща особено тежък случай - чл. 219, ал. 4 НК</t>
  </si>
  <si>
    <t>Сключване на неизгодна сделка, в това число и квалифициран състав - чл. 220 НК</t>
  </si>
  <si>
    <r>
      <t xml:space="preserve">Престъпления против горското стопанство - чл. 235, ал. 4, предл.първо НК </t>
    </r>
    <r>
      <rPr>
        <b/>
        <sz val="10"/>
        <rFont val="Arial Narrow"/>
        <family val="2"/>
        <charset val="204"/>
      </rPr>
      <t>(само за СпНС)</t>
    </r>
  </si>
  <si>
    <t>Контрабанда на наркотични вещества - чл. 242 ал. 2 НК</t>
  </si>
  <si>
    <t>Контрабанда на прекурсори или съоръжения и материали за производство на наркотични вещества - чл. 242 ал. 3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</si>
  <si>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Пране на пари, приготовление и сдружаване - чл. 253, ал. 1 НК; чл. 253а НК</t>
    </r>
  </si>
  <si>
    <t>Квалифицирани състави на пране на пари - чл. 253, ал. 2 - 5 НК</t>
  </si>
  <si>
    <t>Нарушаване разпоредбите на Закона за мерките срещу изпирането на пари от длъжностно лице - чл. 253б НК</t>
  </si>
  <si>
    <t>Укриване и неплащане на данъчни задължения - чл. 255, чл. 255а, чл. 256, чл. 257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</si>
  <si>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превеждане през граница - чл. 280, ал. 2, т. 5 НК  </t>
    </r>
    <r>
      <rPr>
        <b/>
        <sz val="10"/>
        <rFont val="Arial Narrow"/>
        <family val="2"/>
        <charset val="204"/>
      </rPr>
      <t>(само за СпНС)</t>
    </r>
    <r>
      <rPr>
        <sz val="10"/>
        <rFont val="Arial Narrow"/>
        <family val="2"/>
        <charset val="204"/>
      </rPr>
      <t xml:space="preserve">
</t>
    </r>
  </si>
  <si>
    <t>Основен състав на престъпление по служба - чл. 282,  ал. 1 НК</t>
  </si>
  <si>
    <t>Квалифицирани състави на престъпление по служба - чл. 282, ал. 2 - 5 НК</t>
  </si>
  <si>
    <t>Подкуп - чл. 301 НК</t>
  </si>
  <si>
    <t>Квалифицирани състави на подуп - чл. 302 НК</t>
  </si>
  <si>
    <t>Подкуп в особено големи размери, представляващ особено тежък случай - чл. 302а НК</t>
  </si>
  <si>
    <t>Подкуп на длъжностно лице - чл. 304 НК</t>
  </si>
  <si>
    <t>Подкуп на длъжностно лице, заемащо отговорно служебно положение, включително съдия, съдебен заседател, прокурор или следовател - чл. 304а НК</t>
  </si>
  <si>
    <t>Подкуп от и на чуждо длъжностно лице - чл. 301, ал. 5 и чл. 304, ал. 3 НК</t>
  </si>
  <si>
    <t>Подкуп с цел упражняване на влияние - чл. 304б НК</t>
  </si>
  <si>
    <t>Подкуп, получен от арбитър или вещо лице - чл. 305 НК</t>
  </si>
  <si>
    <t>Посредничество за подкуп - чл. 305а НК</t>
  </si>
  <si>
    <t>Провокация за подкуп - чл. 307 НК</t>
  </si>
  <si>
    <t>ДОКУМЕНТНИ ПРЕСТЪПЛЕНИЯ - чл. 308 - чл. 319 НК</t>
  </si>
  <si>
    <t>КОМПЮТЪРНИ ПРЕСТЪПЛЕНИЯ - чл. 319а - чл. 319е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</si>
  <si>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Образуване и ръководене на организирана престъпна група - чл. 321 НК </t>
    </r>
    <r>
      <rPr>
        <b/>
        <sz val="10"/>
        <rFont val="Arial Narrow"/>
        <family val="2"/>
        <charset val="204"/>
      </rPr>
      <t>(само за СпНС)</t>
    </r>
  </si>
  <si>
    <r>
      <t xml:space="preserve">Участие в ръководството на престъпна организация или група - чл. 321а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</si>
  <si>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Квалифицирани състави на палеж и взрив - чл. 330, ал. 2 и 3, чл. 333 НК</t>
    </r>
  </si>
  <si>
    <t>Причиняване на смърт и телесна повреда в транспорта - чл. 342 НК</t>
  </si>
  <si>
    <t>Причиняване на смърт по непредпазливост в транспорта - чл.343, ал. 1 б. "в" от НК</t>
  </si>
  <si>
    <t>Причиняване на смърт при управление на МПС в квалифицирани случаи - чл. 343, ал. 3, б. "б" и ал. 4 НК</t>
  </si>
  <si>
    <r>
      <t xml:space="preserve">Противозаконно отнемане на МПС - чл. 346, ал.6, предл.второ НК  </t>
    </r>
    <r>
      <rPr>
        <b/>
        <sz val="10"/>
        <rFont val="Arial Narrow"/>
        <family val="2"/>
        <charset val="204"/>
      </rPr>
      <t>(само за СпНС)</t>
    </r>
  </si>
  <si>
    <t>Основни състави на производство, пренасяне, изготвяне, търговия и др. на наркотични вещества - чл. 354а, ал. 1 и 2 НК</t>
  </si>
  <si>
    <t>Склоняване към употреба на наркотични вещества - чл. 354б НК</t>
  </si>
  <si>
    <r>
      <t xml:space="preserve">Квалифицирани състави на отглеждане на растения с цел производство на наркотични вещества - чл. 354в, ал. 2 - 4 НК  </t>
    </r>
    <r>
      <rPr>
        <b/>
        <sz val="10"/>
        <rFont val="Arial Narrow"/>
        <family val="2"/>
        <charset val="204"/>
      </rPr>
      <t>(само за СпНС)</t>
    </r>
  </si>
  <si>
    <r>
      <t xml:space="preserve">Общоопасни престъпления, извършени от чужд гражданин - чл. 356б, ал. 2  НК 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</si>
  <si>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Разгласяване сведения, представляващи държавна тайна - чл. 357 - чл. 360 НК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</si>
  <si>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Производство за определяне на общо наказание по чл. 23-27 НК (кумулации – чл. 306, ал. 1, т. 1 НПК)</t>
    </r>
  </si>
  <si>
    <t>Искания за възобновяване (чл. 419 от НПК)</t>
  </si>
  <si>
    <t>в/ от 6 месеца  до 1 г.</t>
  </si>
  <si>
    <t>Искове по СК - допускане на осиновяване</t>
  </si>
  <si>
    <t>Искове по СК - информация за осиновяване</t>
  </si>
  <si>
    <t>Искове по СК - допускане на международно осиновяване</t>
  </si>
  <si>
    <t>Искове по СК - прекратяване на осиновяване, вкл. международно осиновяване</t>
  </si>
  <si>
    <r>
      <t>Иск за връщане на дете – Хагска конвенция</t>
    </r>
    <r>
      <rPr>
        <i/>
        <sz val="10"/>
        <rFont val="Arial"/>
        <family val="2"/>
        <charset val="204"/>
      </rPr>
      <t xml:space="preserve"> 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</si>
  <si>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r>
      <t xml:space="preserve">Иск за признаване на чуждестранно решение и за допускане на изпълнението на чуждестранно решение </t>
    </r>
    <r>
      <rPr>
        <i/>
        <sz val="10"/>
        <rFont val="Arial"/>
        <family val="2"/>
        <charset val="204"/>
      </rPr>
      <t>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</si>
  <si>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t>Облигационни искове от/срещу владелец</t>
  </si>
  <si>
    <t>Искове по ЗОДОВ</t>
  </si>
  <si>
    <t>Искове за обезщетение от неприлагане на право на ЕС</t>
  </si>
  <si>
    <t>Молба за издаване на изпълнителен лист  и  на молба за допущане изпълнението на  съд.решение или друг акт постановен в ДЧ на ЕС по Регламент /ЕО/ № 4/2009 г.</t>
  </si>
  <si>
    <t>Молба за събиране на доказателства съгласно чл.17 от Регламент /ЕО/ № 1206/2001 г. само при искания за:
а) непосредствено събиране на доказателства;
б) ползване на специални средства, запис, диск, телефон.</t>
  </si>
  <si>
    <t>Молба за издаване на удостоверение; молба за издаване на изпълнителен лист въз основа на европейско изпълнително основание  по Регламент /ЕО/ № 805/2004 г.</t>
  </si>
  <si>
    <t>0100-1</t>
  </si>
  <si>
    <t>0106-1</t>
  </si>
  <si>
    <t>0107-1</t>
  </si>
  <si>
    <t>0108-1</t>
  </si>
  <si>
    <t>0109-1</t>
  </si>
  <si>
    <t>0113-1</t>
  </si>
  <si>
    <t>0114-1</t>
  </si>
  <si>
    <t>0200-1</t>
  </si>
  <si>
    <t>0201-1</t>
  </si>
  <si>
    <t>0202-1</t>
  </si>
  <si>
    <t>0204-1</t>
  </si>
  <si>
    <t>0300-1</t>
  </si>
  <si>
    <t>0400-1</t>
  </si>
  <si>
    <t>0600-1</t>
  </si>
  <si>
    <t>0900-1</t>
  </si>
  <si>
    <t>1000-1</t>
  </si>
  <si>
    <t>1008-1</t>
  </si>
  <si>
    <t>1009-1</t>
  </si>
  <si>
    <t>1010-1</t>
  </si>
  <si>
    <t>1011-1</t>
  </si>
  <si>
    <t>1012-1</t>
  </si>
  <si>
    <t>1300-1</t>
  </si>
  <si>
    <t xml:space="preserve">Искове за права или правоотношения, породени или отнасящи се до търговска сделка /обективна и субективна/.
</t>
  </si>
  <si>
    <t>Искове за права или правоотношения,породени или отнасящи се до концесия, обществена поръчка или приватизационен договор</t>
  </si>
  <si>
    <t>Искове за права или правоотношения, породени или отнасящи се до картелни споразумения, решения и съгласувани практики, концентрация на стопанска дейност, нелоялна конкуренция и злоупотреба с монополно или господстващо положение</t>
  </si>
  <si>
    <t>Иск за недействителност на ТД</t>
  </si>
  <si>
    <t>Иск за защита на членствени права на членове на ТД</t>
  </si>
  <si>
    <t xml:space="preserve">Иск за отмяна на решение на общо събрание на ТД и нищожност при повторност на отменено решение на орган на ТД </t>
  </si>
  <si>
    <t>Иск за установяване допуснато нарушение при преобразуване на ТД</t>
  </si>
  <si>
    <t>Иск за прекратяване на ТД по съдебен ред</t>
  </si>
  <si>
    <t>Иск за заплащане на дивидент и равностойността на дружествен дял</t>
  </si>
  <si>
    <t>Производство по несъстоятелност</t>
  </si>
  <si>
    <t>Иск за установяване нищожност или недопустимост на вписването, или несъществуване на вписано обстоятелство</t>
  </si>
  <si>
    <t>Обжалване отказ на длъжностното лице по ЗТР за вписване/обявяване</t>
  </si>
  <si>
    <t>Иск за отмяна или изменение на охранителен акт, засягащ права на трети лица, извън исковете по чл. 29 ЗТР</t>
  </si>
  <si>
    <t>Иск за отмяна на решение на общото събрание на сдружение</t>
  </si>
  <si>
    <t>Иск за прекратяване по ЮЛНЦ</t>
  </si>
  <si>
    <t>Иск за прекратяване на кооперация по съдебен ред</t>
  </si>
  <si>
    <t>Иск за отмяна на решение на общото събрание на народно читалище или прекратяване на читалището</t>
  </si>
  <si>
    <t>Иск за прекратяване на читалище по съдебен ред</t>
  </si>
  <si>
    <t xml:space="preserve">Иск за разпускане на политическа партия </t>
  </si>
  <si>
    <t>Искове по спорове за интелектуална собственост</t>
  </si>
  <si>
    <t>Регистрация на сдружение, фондация, читалище</t>
  </si>
  <si>
    <t>Регистрация на ЖСК</t>
  </si>
  <si>
    <t>Регистрации на адвокатско дружество</t>
  </si>
  <si>
    <t>Регистрация на пенсионен фонд /фондове за допълнително задължително пенсионно осигуряване и фондове за допълнително доброволно пенсионни осигуряване вкл. по професионални схеми/</t>
  </si>
  <si>
    <t>Регистрация на религиозни институции и местните им поделения</t>
  </si>
  <si>
    <t>Регистрация и промени на политическа партия</t>
  </si>
  <si>
    <t>Частни търговски дела</t>
  </si>
  <si>
    <t>Други търговски дела</t>
  </si>
  <si>
    <t>Други фирмени дела</t>
  </si>
  <si>
    <t>2100-1</t>
  </si>
  <si>
    <t>2200-1</t>
  </si>
  <si>
    <t>2300-1</t>
  </si>
  <si>
    <t>2400-1</t>
  </si>
  <si>
    <t>2500-1</t>
  </si>
  <si>
    <t>2600-1</t>
  </si>
  <si>
    <t>2700-1</t>
  </si>
  <si>
    <t>2800-1</t>
  </si>
  <si>
    <t>2900-1</t>
  </si>
  <si>
    <t>21000-1</t>
  </si>
  <si>
    <t>21100-1</t>
  </si>
  <si>
    <t>21200-1</t>
  </si>
  <si>
    <t>21300-1</t>
  </si>
  <si>
    <t>21400-1</t>
  </si>
  <si>
    <t>21500-1</t>
  </si>
  <si>
    <t>21600-1</t>
  </si>
  <si>
    <t>21700-1</t>
  </si>
  <si>
    <t>21800-1</t>
  </si>
  <si>
    <t>21900-1</t>
  </si>
  <si>
    <t>22000-1</t>
  </si>
  <si>
    <t>22100-1</t>
  </si>
  <si>
    <t>22200-1</t>
  </si>
  <si>
    <t>22300-1</t>
  </si>
  <si>
    <t>22400-1</t>
  </si>
  <si>
    <t>22500-1</t>
  </si>
  <si>
    <t>22600-1</t>
  </si>
  <si>
    <t>22700-1</t>
  </si>
  <si>
    <t>22800-1</t>
  </si>
  <si>
    <t>22900-1</t>
  </si>
  <si>
    <t>23000-1</t>
  </si>
  <si>
    <t>Иск за обезщетение за вреди, причинени от членове на органи на ТД или други ЮЛ</t>
  </si>
  <si>
    <t>0117-1</t>
  </si>
  <si>
    <t>ВСИЧКО / от ш. 0100-1 до ш. 23000-1 вкл. /</t>
  </si>
  <si>
    <t>0219-1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</si>
  <si>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по СК - за произход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</si>
  <si>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Облигационни искове между съсобственици  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</si>
  <si>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издаване на европейска заповед за плащане и на молба за издаване изпълнителен лист по Регламент /ЕО/ № 1896/2006 г.</t>
    </r>
  </si>
  <si>
    <r>
      <t>Молба за признаване или отказ признаване решението по чл.  623 ГПК (Р-2201/2001г.,Р-44/2001) и за допускане изпълнението на съдебно решение или</t>
    </r>
    <r>
      <rPr>
        <i/>
        <sz val="10"/>
        <rFont val="Arial"/>
        <family val="2"/>
        <charset val="204"/>
      </rPr>
      <t xml:space="preserve"> друг акт  постановен в ДЧ  съгласно Регламент /ЕО/ № 1215/2012 г. по чл. 623, ал. 1 ГПК;</t>
    </r>
  </si>
  <si>
    <t>ОТЧЕТ   по граждански, търговски и фирмени дела І инст.  на   ОКРЪЖЕН СЪД     гр.</t>
  </si>
  <si>
    <t xml:space="preserve"> от тях - свършени</t>
  </si>
  <si>
    <t>в т.ч. потвърдени актове</t>
  </si>
  <si>
    <t xml:space="preserve"> отменени актове</t>
  </si>
  <si>
    <t xml:space="preserve">Граждански дела І инстанция </t>
  </si>
  <si>
    <t>Изменени и допълнени от ВСС с Протокол № 49/01,10,2015 г.</t>
  </si>
  <si>
    <t>Искове по СК и ЗЛС</t>
  </si>
  <si>
    <t>Вещни искове</t>
  </si>
  <si>
    <t>Колективни искове</t>
  </si>
  <si>
    <t>Установителни искове</t>
  </si>
  <si>
    <t>Обезпечения</t>
  </si>
  <si>
    <t>Частни производства</t>
  </si>
  <si>
    <t>Други граждански дела</t>
  </si>
  <si>
    <t>Изменени и допълнени от СК на ВСС с Протокол № 29/20.12.2016 г.</t>
  </si>
  <si>
    <t xml:space="preserve">Справка ІII- За времетраенето на размяната на книжата                                                              </t>
  </si>
  <si>
    <t>0712</t>
  </si>
  <si>
    <t>0713</t>
  </si>
  <si>
    <t>0714</t>
  </si>
  <si>
    <r>
      <t xml:space="preserve">Длъжностно присвояване - чл. 201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</si>
  <si>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присвояване, за улесняването на което е извършено и друго престъпление, не по-тежко наказуемо - чл. 202, ал. 1, т. 1 и т.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</si>
  <si>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 в големи размери - чл. 202, ал. 2 НК
</t>
    </r>
    <r>
      <rPr>
        <b/>
        <sz val="10"/>
        <rFont val="Arial Narrow"/>
        <family val="2"/>
        <charset val="204"/>
      </rPr>
      <t>(само за СпНС)</t>
    </r>
  </si>
  <si>
    <t>0716</t>
  </si>
  <si>
    <t>0717</t>
  </si>
  <si>
    <r>
      <t xml:space="preserve">Маловажни случаи на длъжностно присвояване - чл. 204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</si>
  <si>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Привилегирован състав на длъжностно присвояване - чл. 205 НК
</t>
    </r>
    <r>
      <rPr>
        <b/>
        <sz val="10"/>
        <rFont val="Arial Narrow"/>
        <family val="2"/>
        <charset val="204"/>
      </rPr>
      <t>(само за СпНС)</t>
    </r>
  </si>
  <si>
    <t>0726</t>
  </si>
  <si>
    <t>0727</t>
  </si>
  <si>
    <t>0728</t>
  </si>
  <si>
    <r>
      <t xml:space="preserve">Документна измама - чл. 212, ал. 1 и ал.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</si>
  <si>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</si>
  <si>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 в големи размери или представляваща опасен рецидив - чл. 212, ал. 4 НК
</t>
    </r>
    <r>
      <rPr>
        <b/>
        <sz val="10"/>
        <rFont val="Arial Narrow"/>
        <family val="2"/>
        <charset val="204"/>
      </rPr>
      <t>(само за СпНС)</t>
    </r>
  </si>
  <si>
    <t>0730</t>
  </si>
  <si>
    <r>
      <t xml:space="preserve">Измама по чл.212а НК
</t>
    </r>
    <r>
      <rPr>
        <b/>
        <sz val="10"/>
        <rFont val="Arial Narrow"/>
        <family val="2"/>
        <charset val="204"/>
      </rPr>
      <t>(само за СпНС)</t>
    </r>
  </si>
  <si>
    <t>0921</t>
  </si>
  <si>
    <r>
      <t xml:space="preserve">Престъпление по служба - чл. 285 НК
</t>
    </r>
    <r>
      <rPr>
        <b/>
        <sz val="10"/>
        <rFont val="Arial Narrow"/>
        <family val="2"/>
        <charset val="204"/>
      </rPr>
      <t>(само за СпНС)</t>
    </r>
  </si>
  <si>
    <t>21110-1</t>
  </si>
  <si>
    <t>21120-1</t>
  </si>
  <si>
    <t>21130-1</t>
  </si>
  <si>
    <r>
      <rPr>
        <b/>
        <sz val="10"/>
        <rFont val="Arial"/>
        <family val="2"/>
        <charset val="204"/>
      </rPr>
      <t>в.т.ч</t>
    </r>
    <r>
      <rPr>
        <sz val="10"/>
        <rFont val="Arial"/>
        <family val="2"/>
        <charset val="204"/>
      </rPr>
      <t>: Молба за откриване на производство по несъстоятелност</t>
    </r>
  </si>
  <si>
    <t>Искове за прогласяване /обявяване на нищожност/ недействителност на действия и сделки по отношение на кредиторите на несъстоятелността</t>
  </si>
  <si>
    <t>Иск за установяване съществуване на неприето или несъществуване на прието вземане, възражения по ЗБН</t>
  </si>
  <si>
    <t>Производство по стабилизация на търговец</t>
  </si>
  <si>
    <t>24000-1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</si>
  <si>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откриване на производство по стабилизация</t>
    </r>
  </si>
  <si>
    <t>Иск за унощожаване на плана за стабилизация</t>
  </si>
  <si>
    <t>24100-1</t>
  </si>
  <si>
    <t>24200-1</t>
  </si>
  <si>
    <t>от 3 до 6 мес.</t>
  </si>
  <si>
    <t>Общо      (к11+12+13+14+15)</t>
  </si>
  <si>
    <t>От несвършените дела /кол.16/ с изтекъл срок от 1 до 3 г.</t>
  </si>
  <si>
    <t>Изменени и допълнени от СК на ВСС с Протокол № 6/13.02.2018 г.</t>
  </si>
  <si>
    <t>Облигационни искове</t>
  </si>
  <si>
    <t>От  решените дела /кол.9/ ненаписани мотиви към присъдата с изтекъл 60-дневен срок</t>
  </si>
  <si>
    <t>Производство по закона за Европейската заповед за разследване</t>
  </si>
  <si>
    <t>2250</t>
  </si>
  <si>
    <t>Изменени и допълнени от СК на ВСС с Протокол № 38/04.12.2018 г.</t>
  </si>
  <si>
    <t>Справка IV</t>
  </si>
  <si>
    <t>Постановени решения по чл. 235, ал. 5 от ГПК, след проведено открито съдебно заседание</t>
  </si>
  <si>
    <t>Справка III</t>
  </si>
  <si>
    <t>Постановени присъди</t>
  </si>
  <si>
    <t>Постановени решения по НАХД</t>
  </si>
  <si>
    <t>СПРАВКА IV</t>
  </si>
  <si>
    <t>a</t>
  </si>
  <si>
    <t>Допълнени от СК на ВСС с Протокол № 41/10.12.2019 г.</t>
  </si>
  <si>
    <t xml:space="preserve">Справка за резултатите от върнати обжалвани и протестирани НАКАЗАТЕЛНИ дела на съдиите 
от ОКРЪЖЕН СЪД гр. КЪРДЖАЛИ през цялата 2021 г. </t>
  </si>
  <si>
    <t>Веселина Кашикова</t>
  </si>
  <si>
    <t>Деян Събев</t>
  </si>
  <si>
    <t>Пламен Александров</t>
  </si>
  <si>
    <t>Мария Дановска</t>
  </si>
  <si>
    <t>Васка Халачева</t>
  </si>
  <si>
    <t>Кирил Димов</t>
  </si>
  <si>
    <t>Йорданка Янкова</t>
  </si>
  <si>
    <t>Георги Милушев</t>
  </si>
  <si>
    <t>Габриел Русев</t>
  </si>
  <si>
    <t>28г09м</t>
  </si>
  <si>
    <t>31г10м</t>
  </si>
  <si>
    <t>28г10м</t>
  </si>
  <si>
    <t>22г07м</t>
  </si>
  <si>
    <t>26г03м</t>
  </si>
  <si>
    <t>26г06м</t>
  </si>
  <si>
    <t>24г07м</t>
  </si>
  <si>
    <t>27г03м</t>
  </si>
  <si>
    <t>02г03м</t>
  </si>
  <si>
    <t xml:space="preserve">Справка за резултатите от върнати обжалвани и протестирани ГРАЖДАНСКИ и ТЪРГОВСКИ дела на съдиите 
от ОКРЪЖЕН СЪД гр. КЪРДЖАЛИ през цялата 2021 г. </t>
  </si>
  <si>
    <t>Справка за дейността на съдиите в ОС гр. КЪРДЖАЛИ през цялата 2021 г. (ГРАЖДАНСКИ  И ТЪРГОВСКИ ДЕЛА)</t>
  </si>
  <si>
    <t>Справка за дейността на съдиите в ОС гр. КЪРДЖАЛИ през цялата 2021 г. (НАКАЗАТЕЛНИ ДЕЛА)</t>
  </si>
  <si>
    <t>Дата: 21.01.2022 г.</t>
  </si>
  <si>
    <t>Съставил:       /К.Тодорова/</t>
  </si>
  <si>
    <t>Телефон: 036162703</t>
  </si>
  <si>
    <t>Съдебен администратор:                    /С.Милушева/</t>
  </si>
  <si>
    <t>Административен ръководител:                               /В.Кашикова/</t>
  </si>
  <si>
    <t>КЪРДЖАЛИ</t>
  </si>
  <si>
    <t>месеца на 2021 г.</t>
  </si>
  <si>
    <t>Ардино</t>
  </si>
  <si>
    <t>Крумовград</t>
  </si>
  <si>
    <t>Кърджали</t>
  </si>
  <si>
    <t>Момчилград</t>
  </si>
  <si>
    <t>Хасково</t>
  </si>
  <si>
    <t>ЧСИ</t>
  </si>
  <si>
    <t>Град: Кърджали</t>
  </si>
  <si>
    <t>Съставил:                  /К.Тодорова/</t>
  </si>
  <si>
    <t>Административен ръководител:                        /В.Кашикова/</t>
  </si>
  <si>
    <t>Съставил:                     /К.Тодорова/</t>
  </si>
  <si>
    <t>Съдебен администратор:                      /С. Милушева/</t>
  </si>
  <si>
    <t>Съставил:                    /К.Тодорова/</t>
  </si>
  <si>
    <t>Дата: 21.012022 г.</t>
  </si>
  <si>
    <t>Съдебен администратор:                     /С.Милушева/</t>
  </si>
  <si>
    <t>Административен ръководител:                     /В.Кашикова/</t>
  </si>
  <si>
    <t>Съставил:           /К.Тодорова/</t>
  </si>
  <si>
    <t>Съдебен администратор:                      /С.Милушева/</t>
  </si>
  <si>
    <t>Административен ръководител:                         /В.Кашикова/</t>
  </si>
  <si>
    <t>Съставил:             /К.Тодорова/</t>
  </si>
  <si>
    <t>Съдебен администратор:                   /С.Милушева/</t>
  </si>
  <si>
    <t>Съставил:     /К.Тодорова/</t>
  </si>
  <si>
    <t>Съдебен администратор:                 /С.Милушева/</t>
  </si>
  <si>
    <t>Административен ръководител:                  /В.Кашикова/</t>
  </si>
  <si>
    <t>Административен ръководител:                          /В.Кашикова/</t>
  </si>
  <si>
    <t>месеца  на  2021 г.</t>
  </si>
  <si>
    <t>Изготвил:              /К.Тодорова/</t>
  </si>
  <si>
    <t>e-mail: kardzhali-os@justice.bg</t>
  </si>
  <si>
    <t>Съд.администратор:                         /С.Милушева//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</si>
</sst>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6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0"/>
      <color indexed="12"/>
      <name val="Arial"/>
      <family val="2"/>
      <charset val="204"/>
    </font>
    <font>
      <sz val="12"/>
      <color indexed="6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9"/>
      <name val="Arial"/>
      <family val="2"/>
      <charset val="204"/>
    </font>
    <font>
      <sz val="12"/>
      <color indexed="16"/>
      <name val="Times New Roman CYR"/>
      <family val="1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sz val="12"/>
      <color rgb="FFFFC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8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0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4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3" fillId="0" borderId="0"/>
  </cellStyleXfs>
  <cellXfs count="1013">
    <xf numFmtId="0" fontId="0" fillId="0" borderId="0" xfId="0"/>
    <xf numFmtId="0" fontId="7" fillId="0" borderId="0" xfId="0" applyFont="1" applyProtection="1"/>
    <xf numFmtId="0" fontId="8" fillId="0" borderId="0" xfId="0" applyFont="1" applyProtection="1"/>
    <xf numFmtId="1" fontId="7" fillId="0" borderId="10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10" xfId="0" applyFont="1" applyBorder="1" applyProtection="1"/>
    <xf numFmtId="49" fontId="7" fillId="0" borderId="1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Protection="1"/>
    <xf numFmtId="0" fontId="7" fillId="0" borderId="10" xfId="0" applyFont="1" applyBorder="1" applyAlignment="1" applyProtection="1">
      <alignment vertical="top" wrapText="1"/>
    </xf>
    <xf numFmtId="1" fontId="7" fillId="0" borderId="10" xfId="0" applyNumberFormat="1" applyFont="1" applyFill="1" applyBorder="1" applyAlignment="1" applyProtection="1">
      <protection locked="0"/>
    </xf>
    <xf numFmtId="0" fontId="7" fillId="0" borderId="10" xfId="0" applyFont="1" applyBorder="1" applyAlignment="1" applyProtection="1">
      <alignment vertical="justify"/>
    </xf>
    <xf numFmtId="1" fontId="9" fillId="0" borderId="0" xfId="0" applyNumberFormat="1" applyFont="1" applyFill="1" applyBorder="1" applyProtection="1"/>
    <xf numFmtId="0" fontId="11" fillId="0" borderId="0" xfId="0" applyFont="1" applyFill="1" applyAlignment="1" applyProtection="1">
      <protection locked="0"/>
    </xf>
    <xf numFmtId="0" fontId="4" fillId="4" borderId="0" xfId="0" applyFont="1" applyFill="1" applyAlignment="1" applyProtection="1"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14" fillId="6" borderId="33" xfId="0" applyFont="1" applyFill="1" applyBorder="1"/>
    <xf numFmtId="0" fontId="14" fillId="6" borderId="0" xfId="0" applyFont="1" applyFill="1" applyBorder="1"/>
    <xf numFmtId="164" fontId="15" fillId="6" borderId="0" xfId="0" applyNumberFormat="1" applyFont="1" applyFill="1" applyBorder="1" applyAlignment="1">
      <alignment horizontal="right"/>
    </xf>
    <xf numFmtId="0" fontId="17" fillId="6" borderId="0" xfId="0" applyFont="1" applyFill="1" applyBorder="1"/>
    <xf numFmtId="0" fontId="18" fillId="6" borderId="0" xfId="0" applyFont="1" applyFill="1" applyBorder="1"/>
    <xf numFmtId="0" fontId="20" fillId="6" borderId="34" xfId="0" applyFont="1" applyFill="1" applyBorder="1"/>
    <xf numFmtId="0" fontId="21" fillId="6" borderId="35" xfId="0" applyFont="1" applyFill="1" applyBorder="1"/>
    <xf numFmtId="0" fontId="21" fillId="6" borderId="36" xfId="0" applyFont="1" applyFill="1" applyBorder="1"/>
    <xf numFmtId="0" fontId="21" fillId="6" borderId="24" xfId="0" applyFont="1" applyFill="1" applyBorder="1"/>
    <xf numFmtId="0" fontId="21" fillId="6" borderId="37" xfId="0" applyFont="1" applyFill="1" applyBorder="1"/>
    <xf numFmtId="0" fontId="21" fillId="6" borderId="38" xfId="0" applyFont="1" applyFill="1" applyBorder="1"/>
    <xf numFmtId="0" fontId="21" fillId="6" borderId="39" xfId="0" applyFont="1" applyFill="1" applyBorder="1"/>
    <xf numFmtId="0" fontId="14" fillId="6" borderId="40" xfId="0" applyFont="1" applyFill="1" applyBorder="1"/>
    <xf numFmtId="0" fontId="14" fillId="6" borderId="41" xfId="0" applyFont="1" applyFill="1" applyBorder="1"/>
    <xf numFmtId="0" fontId="19" fillId="6" borderId="41" xfId="0" applyFont="1" applyFill="1" applyBorder="1"/>
    <xf numFmtId="0" fontId="14" fillId="6" borderId="42" xfId="0" applyFont="1" applyFill="1" applyBorder="1"/>
    <xf numFmtId="0" fontId="0" fillId="0" borderId="0" xfId="0" applyProtection="1">
      <protection locked="0"/>
    </xf>
    <xf numFmtId="0" fontId="0" fillId="0" borderId="0" xfId="0" applyFill="1"/>
    <xf numFmtId="0" fontId="0" fillId="0" borderId="10" xfId="0" applyBorder="1"/>
    <xf numFmtId="0" fontId="7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protection locked="0"/>
    </xf>
    <xf numFmtId="0" fontId="25" fillId="0" borderId="0" xfId="0" applyFont="1" applyFill="1" applyAlignme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25" fillId="0" borderId="0" xfId="0" applyFont="1" applyFill="1" applyAlignment="1" applyProtection="1">
      <alignment horizontal="right"/>
      <protection locked="0"/>
    </xf>
    <xf numFmtId="0" fontId="25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26" fillId="4" borderId="0" xfId="0" applyFont="1" applyFill="1" applyAlignment="1" applyProtection="1">
      <alignment vertical="center" wrapText="1"/>
      <protection locked="0"/>
    </xf>
    <xf numFmtId="0" fontId="26" fillId="5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10" fillId="0" borderId="63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0" borderId="65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0" fillId="0" borderId="0" xfId="0" applyFont="1" applyBorder="1" applyAlignment="1" applyProtection="1">
      <alignment horizontal="center" vertical="center" wrapText="1"/>
      <protection locked="0"/>
    </xf>
    <xf numFmtId="0" fontId="16" fillId="0" borderId="0" xfId="1" applyAlignment="1" applyProtection="1">
      <protection locked="0"/>
    </xf>
    <xf numFmtId="0" fontId="4" fillId="4" borderId="0" xfId="0" applyFont="1" applyFill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4" fillId="0" borderId="13" xfId="0" applyFont="1" applyBorder="1" applyProtection="1">
      <protection locked="0"/>
    </xf>
    <xf numFmtId="49" fontId="8" fillId="0" borderId="26" xfId="0" applyNumberFormat="1" applyFont="1" applyBorder="1" applyAlignment="1" applyProtection="1">
      <alignment horizontal="center"/>
    </xf>
    <xf numFmtId="1" fontId="8" fillId="0" borderId="13" xfId="0" applyNumberFormat="1" applyFont="1" applyFill="1" applyBorder="1" applyProtection="1">
      <protection locked="0"/>
    </xf>
    <xf numFmtId="1" fontId="8" fillId="0" borderId="10" xfId="0" applyNumberFormat="1" applyFont="1" applyFill="1" applyBorder="1" applyProtection="1">
      <protection locked="0"/>
    </xf>
    <xf numFmtId="1" fontId="4" fillId="2" borderId="11" xfId="0" applyNumberFormat="1" applyFont="1" applyFill="1" applyBorder="1" applyAlignment="1" applyProtection="1">
      <alignment horizontal="right"/>
    </xf>
    <xf numFmtId="1" fontId="8" fillId="0" borderId="11" xfId="0" applyNumberFormat="1" applyFont="1" applyFill="1" applyBorder="1" applyProtection="1">
      <protection locked="0"/>
    </xf>
    <xf numFmtId="1" fontId="4" fillId="2" borderId="75" xfId="0" applyNumberFormat="1" applyFont="1" applyFill="1" applyBorder="1" applyProtection="1"/>
    <xf numFmtId="0" fontId="4" fillId="0" borderId="67" xfId="0" applyFont="1" applyBorder="1" applyProtection="1"/>
    <xf numFmtId="49" fontId="4" fillId="0" borderId="64" xfId="0" applyNumberFormat="1" applyFont="1" applyBorder="1" applyAlignment="1" applyProtection="1">
      <alignment horizontal="center"/>
    </xf>
    <xf numFmtId="1" fontId="4" fillId="2" borderId="67" xfId="0" applyNumberFormat="1" applyFont="1" applyFill="1" applyBorder="1" applyProtection="1"/>
    <xf numFmtId="0" fontId="4" fillId="0" borderId="0" xfId="0" applyFont="1" applyProtection="1"/>
    <xf numFmtId="0" fontId="4" fillId="0" borderId="80" xfId="0" applyFont="1" applyBorder="1" applyAlignment="1" applyProtection="1">
      <alignment horizontal="center"/>
    </xf>
    <xf numFmtId="0" fontId="8" fillId="0" borderId="10" xfId="0" applyFont="1" applyBorder="1" applyProtection="1"/>
    <xf numFmtId="1" fontId="4" fillId="0" borderId="10" xfId="0" applyNumberFormat="1" applyFont="1" applyBorder="1" applyProtection="1">
      <protection locked="0"/>
    </xf>
    <xf numFmtId="0" fontId="8" fillId="0" borderId="9" xfId="0" applyFont="1" applyBorder="1" applyAlignment="1" applyProtection="1">
      <alignment horizontal="center"/>
    </xf>
    <xf numFmtId="1" fontId="4" fillId="0" borderId="9" xfId="0" applyNumberFormat="1" applyFont="1" applyBorder="1" applyProtection="1">
      <protection locked="0"/>
    </xf>
    <xf numFmtId="0" fontId="8" fillId="0" borderId="60" xfId="0" applyFont="1" applyBorder="1" applyAlignment="1" applyProtection="1">
      <alignment horizontal="center"/>
    </xf>
    <xf numFmtId="1" fontId="4" fillId="0" borderId="10" xfId="0" applyNumberFormat="1" applyFont="1" applyBorder="1" applyAlignment="1" applyProtection="1">
      <protection locked="0"/>
    </xf>
    <xf numFmtId="0" fontId="8" fillId="0" borderId="0" xfId="0" applyFont="1" applyBorder="1" applyAlignment="1" applyProtection="1"/>
    <xf numFmtId="1" fontId="4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/>
    <xf numFmtId="0" fontId="4" fillId="5" borderId="0" xfId="0" applyFont="1" applyFill="1" applyAlignment="1" applyProtection="1">
      <protection locked="0"/>
    </xf>
    <xf numFmtId="0" fontId="4" fillId="0" borderId="0" xfId="0" applyFont="1" applyAlignment="1" applyProtection="1"/>
    <xf numFmtId="0" fontId="7" fillId="0" borderId="10" xfId="0" applyFont="1" applyBorder="1" applyAlignment="1" applyProtection="1">
      <alignment vertical="center" wrapText="1"/>
    </xf>
    <xf numFmtId="1" fontId="8" fillId="0" borderId="13" xfId="0" applyNumberFormat="1" applyFont="1" applyFill="1" applyBorder="1" applyAlignment="1" applyProtection="1">
      <alignment horizontal="right"/>
      <protection locked="0"/>
    </xf>
    <xf numFmtId="1" fontId="8" fillId="0" borderId="10" xfId="0" applyNumberFormat="1" applyFont="1" applyFill="1" applyBorder="1" applyAlignment="1" applyProtection="1">
      <alignment horizontal="right"/>
      <protection locked="0"/>
    </xf>
    <xf numFmtId="1" fontId="8" fillId="0" borderId="11" xfId="0" applyNumberFormat="1" applyFont="1" applyFill="1" applyBorder="1" applyAlignment="1" applyProtection="1">
      <alignment horizontal="right"/>
      <protection locked="0"/>
    </xf>
    <xf numFmtId="0" fontId="7" fillId="3" borderId="1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7" fillId="0" borderId="27" xfId="0" applyFont="1" applyBorder="1" applyProtection="1"/>
    <xf numFmtId="0" fontId="9" fillId="0" borderId="0" xfId="0" applyFont="1" applyProtection="1"/>
    <xf numFmtId="0" fontId="7" fillId="0" borderId="10" xfId="0" applyFont="1" applyBorder="1" applyAlignment="1" applyProtection="1">
      <alignment horizontal="justify"/>
    </xf>
    <xf numFmtId="0" fontId="7" fillId="0" borderId="10" xfId="0" applyFont="1" applyFill="1" applyBorder="1" applyProtection="1">
      <protection locked="0"/>
    </xf>
    <xf numFmtId="1" fontId="4" fillId="0" borderId="10" xfId="0" applyNumberFormat="1" applyFont="1" applyFill="1" applyBorder="1" applyProtection="1">
      <protection locked="0"/>
    </xf>
    <xf numFmtId="0" fontId="7" fillId="0" borderId="10" xfId="0" applyFont="1" applyBorder="1" applyAlignment="1" applyProtection="1">
      <alignment wrapText="1"/>
    </xf>
    <xf numFmtId="0" fontId="25" fillId="0" borderId="0" xfId="0" applyFont="1" applyAlignment="1" applyProtection="1"/>
    <xf numFmtId="0" fontId="8" fillId="5" borderId="0" xfId="0" applyFont="1" applyFill="1" applyProtection="1">
      <protection locked="0"/>
    </xf>
    <xf numFmtId="0" fontId="8" fillId="0" borderId="13" xfId="0" applyFont="1" applyBorder="1" applyProtection="1">
      <protection locked="0"/>
    </xf>
    <xf numFmtId="49" fontId="8" fillId="0" borderId="11" xfId="0" applyNumberFormat="1" applyFont="1" applyBorder="1" applyAlignment="1" applyProtection="1">
      <alignment horizontal="center"/>
    </xf>
    <xf numFmtId="1" fontId="4" fillId="2" borderId="13" xfId="0" applyNumberFormat="1" applyFont="1" applyFill="1" applyBorder="1" applyAlignment="1" applyProtection="1">
      <alignment horizontal="right"/>
    </xf>
    <xf numFmtId="1" fontId="4" fillId="2" borderId="44" xfId="0" applyNumberFormat="1" applyFont="1" applyFill="1" applyBorder="1" applyAlignment="1" applyProtection="1">
      <alignment horizontal="right"/>
    </xf>
    <xf numFmtId="0" fontId="8" fillId="0" borderId="8" xfId="0" applyFont="1" applyBorder="1" applyProtection="1">
      <protection locked="0"/>
    </xf>
    <xf numFmtId="1" fontId="8" fillId="0" borderId="8" xfId="0" applyNumberFormat="1" applyFont="1" applyFill="1" applyBorder="1" applyAlignment="1" applyProtection="1">
      <alignment horizontal="right"/>
      <protection locked="0"/>
    </xf>
    <xf numFmtId="1" fontId="8" fillId="0" borderId="9" xfId="0" applyNumberFormat="1" applyFont="1" applyFill="1" applyBorder="1" applyAlignment="1" applyProtection="1">
      <alignment horizontal="right"/>
      <protection locked="0"/>
    </xf>
    <xf numFmtId="1" fontId="8" fillId="0" borderId="12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Border="1" applyProtection="1"/>
    <xf numFmtId="49" fontId="8" fillId="0" borderId="15" xfId="0" applyNumberFormat="1" applyFont="1" applyBorder="1" applyAlignment="1" applyProtection="1">
      <alignment horizontal="center"/>
    </xf>
    <xf numFmtId="1" fontId="4" fillId="2" borderId="14" xfId="0" applyNumberFormat="1" applyFont="1" applyFill="1" applyBorder="1" applyAlignment="1" applyProtection="1">
      <alignment horizontal="right"/>
    </xf>
    <xf numFmtId="0" fontId="8" fillId="0" borderId="0" xfId="0" applyFont="1" applyBorder="1" applyProtection="1"/>
    <xf numFmtId="49" fontId="8" fillId="0" borderId="0" xfId="0" applyNumberFormat="1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8" fillId="0" borderId="0" xfId="0" applyFont="1" applyBorder="1" applyAlignment="1" applyProtection="1">
      <alignment vertical="top" wrapText="1"/>
    </xf>
    <xf numFmtId="0" fontId="8" fillId="0" borderId="10" xfId="0" applyFont="1" applyBorder="1" applyAlignment="1" applyProtection="1">
      <alignment vertical="top" wrapText="1"/>
    </xf>
    <xf numFmtId="1" fontId="4" fillId="0" borderId="10" xfId="0" applyNumberFormat="1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right" vertical="top" wrapText="1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/>
    <xf numFmtId="0" fontId="4" fillId="0" borderId="0" xfId="0" applyFont="1" applyAlignment="1"/>
    <xf numFmtId="0" fontId="8" fillId="0" borderId="10" xfId="0" applyFont="1" applyBorder="1" applyAlignment="1" applyProtection="1">
      <alignment vertical="center" wrapText="1"/>
    </xf>
    <xf numFmtId="0" fontId="8" fillId="3" borderId="10" xfId="0" applyFont="1" applyFill="1" applyBorder="1" applyAlignment="1" applyProtection="1">
      <alignment vertical="center" wrapText="1"/>
    </xf>
    <xf numFmtId="0" fontId="4" fillId="3" borderId="80" xfId="0" applyFont="1" applyFill="1" applyBorder="1" applyAlignment="1">
      <alignment horizontal="left" vertical="center" wrapText="1"/>
    </xf>
    <xf numFmtId="0" fontId="8" fillId="3" borderId="60" xfId="0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8" fillId="3" borderId="13" xfId="0" applyFont="1" applyFill="1" applyBorder="1" applyAlignment="1" applyProtection="1">
      <alignment vertical="center" wrapText="1"/>
    </xf>
    <xf numFmtId="0" fontId="0" fillId="0" borderId="44" xfId="0" applyBorder="1"/>
    <xf numFmtId="0" fontId="0" fillId="0" borderId="73" xfId="0" applyBorder="1"/>
    <xf numFmtId="0" fontId="0" fillId="0" borderId="11" xfId="0" applyBorder="1"/>
    <xf numFmtId="0" fontId="0" fillId="0" borderId="60" xfId="0" applyBorder="1"/>
    <xf numFmtId="0" fontId="0" fillId="0" borderId="75" xfId="0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0" xfId="0" applyFill="1" applyBorder="1"/>
    <xf numFmtId="0" fontId="0" fillId="0" borderId="47" xfId="0" applyBorder="1"/>
    <xf numFmtId="0" fontId="0" fillId="0" borderId="68" xfId="0" applyBorder="1"/>
    <xf numFmtId="0" fontId="8" fillId="3" borderId="63" xfId="0" applyFont="1" applyFill="1" applyBorder="1" applyAlignment="1" applyProtection="1">
      <alignment vertical="center" wrapText="1"/>
    </xf>
    <xf numFmtId="0" fontId="0" fillId="0" borderId="54" xfId="0" applyBorder="1"/>
    <xf numFmtId="0" fontId="0" fillId="0" borderId="65" xfId="0" applyBorder="1"/>
    <xf numFmtId="0" fontId="8" fillId="3" borderId="67" xfId="0" applyFont="1" applyFill="1" applyBorder="1" applyAlignment="1" applyProtection="1">
      <alignment vertical="center" wrapText="1"/>
    </xf>
    <xf numFmtId="0" fontId="0" fillId="0" borderId="63" xfId="0" applyBorder="1"/>
    <xf numFmtId="0" fontId="0" fillId="0" borderId="76" xfId="0" applyBorder="1"/>
    <xf numFmtId="0" fontId="0" fillId="3" borderId="67" xfId="0" applyFill="1" applyBorder="1"/>
    <xf numFmtId="0" fontId="0" fillId="3" borderId="54" xfId="0" applyFill="1" applyBorder="1"/>
    <xf numFmtId="0" fontId="0" fillId="3" borderId="65" xfId="0" applyFill="1" applyBorder="1"/>
    <xf numFmtId="0" fontId="0" fillId="3" borderId="63" xfId="0" applyFill="1" applyBorder="1"/>
    <xf numFmtId="0" fontId="5" fillId="0" borderId="0" xfId="0" applyFont="1" applyFill="1"/>
    <xf numFmtId="0" fontId="4" fillId="0" borderId="0" xfId="0" applyFont="1" applyFill="1" applyAlignment="1" applyProtection="1">
      <alignment horizontal="left"/>
    </xf>
    <xf numFmtId="0" fontId="25" fillId="0" borderId="0" xfId="0" applyFont="1" applyFill="1" applyAlignment="1" applyProtection="1">
      <alignment horizontal="right"/>
    </xf>
    <xf numFmtId="0" fontId="0" fillId="0" borderId="44" xfId="0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4" fillId="3" borderId="4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7" fillId="0" borderId="4" xfId="0" applyFont="1" applyBorder="1" applyAlignment="1" applyProtection="1">
      <alignment vertical="center" wrapText="1"/>
    </xf>
    <xf numFmtId="0" fontId="14" fillId="6" borderId="52" xfId="0" applyFont="1" applyFill="1" applyBorder="1"/>
    <xf numFmtId="0" fontId="14" fillId="6" borderId="48" xfId="0" applyFont="1" applyFill="1" applyBorder="1"/>
    <xf numFmtId="0" fontId="14" fillId="6" borderId="37" xfId="0" applyFont="1" applyFill="1" applyBorder="1"/>
    <xf numFmtId="164" fontId="15" fillId="6" borderId="38" xfId="0" applyNumberFormat="1" applyFont="1" applyFill="1" applyBorder="1" applyAlignment="1">
      <alignment horizontal="right"/>
    </xf>
    <xf numFmtId="0" fontId="23" fillId="6" borderId="38" xfId="0" applyFont="1" applyFill="1" applyBorder="1"/>
    <xf numFmtId="0" fontId="20" fillId="6" borderId="39" xfId="0" applyFont="1" applyFill="1" applyBorder="1"/>
    <xf numFmtId="0" fontId="10" fillId="9" borderId="64" xfId="0" applyFont="1" applyFill="1" applyBorder="1" applyAlignment="1" applyProtection="1">
      <alignment horizontal="center" vertical="center" wrapText="1"/>
      <protection locked="0"/>
    </xf>
    <xf numFmtId="0" fontId="10" fillId="9" borderId="27" xfId="0" applyFont="1" applyFill="1" applyBorder="1" applyAlignment="1" applyProtection="1">
      <alignment horizontal="center" vertical="center" wrapText="1"/>
      <protection locked="0"/>
    </xf>
    <xf numFmtId="0" fontId="10" fillId="9" borderId="54" xfId="0" applyFont="1" applyFill="1" applyBorder="1" applyAlignment="1" applyProtection="1">
      <alignment horizontal="center" vertical="center" wrapText="1"/>
      <protection locked="0"/>
    </xf>
    <xf numFmtId="0" fontId="10" fillId="9" borderId="9" xfId="0" applyFont="1" applyFill="1" applyBorder="1" applyAlignment="1" applyProtection="1">
      <alignment horizontal="center" vertical="center" wrapText="1"/>
      <protection locked="0"/>
    </xf>
    <xf numFmtId="0" fontId="10" fillId="9" borderId="61" xfId="0" applyFont="1" applyFill="1" applyBorder="1" applyAlignment="1" applyProtection="1">
      <alignment horizontal="center" vertical="center" wrapText="1"/>
      <protection locked="0"/>
    </xf>
    <xf numFmtId="0" fontId="10" fillId="9" borderId="63" xfId="0" applyFont="1" applyFill="1" applyBorder="1" applyAlignment="1" applyProtection="1">
      <alignment horizontal="center" vertical="center" wrapText="1"/>
      <protection locked="0"/>
    </xf>
    <xf numFmtId="0" fontId="10" fillId="9" borderId="47" xfId="0" applyFont="1" applyFill="1" applyBorder="1" applyAlignment="1" applyProtection="1">
      <alignment horizontal="center" vertical="center" wrapText="1"/>
      <protection locked="0"/>
    </xf>
    <xf numFmtId="0" fontId="10" fillId="9" borderId="39" xfId="0" applyFont="1" applyFill="1" applyBorder="1" applyAlignment="1" applyProtection="1">
      <alignment horizontal="center" vertical="center" wrapText="1"/>
      <protection locked="0"/>
    </xf>
    <xf numFmtId="0" fontId="10" fillId="9" borderId="45" xfId="0" applyFont="1" applyFill="1" applyBorder="1" applyAlignment="1" applyProtection="1">
      <alignment horizontal="center" vertical="center" wrapText="1"/>
      <protection locked="0"/>
    </xf>
    <xf numFmtId="0" fontId="10" fillId="9" borderId="65" xfId="0" applyFont="1" applyFill="1" applyBorder="1" applyAlignment="1" applyProtection="1">
      <alignment horizontal="center" vertical="center" wrapText="1"/>
      <protection locked="0"/>
    </xf>
    <xf numFmtId="0" fontId="10" fillId="9" borderId="68" xfId="0" applyFont="1" applyFill="1" applyBorder="1" applyAlignment="1" applyProtection="1">
      <alignment horizontal="center" vertical="center" wrapText="1"/>
      <protection locked="0"/>
    </xf>
    <xf numFmtId="0" fontId="10" fillId="9" borderId="66" xfId="0" applyFont="1" applyFill="1" applyBorder="1" applyAlignment="1" applyProtection="1">
      <alignment horizontal="center" vertical="center" wrapText="1"/>
      <protection locked="0"/>
    </xf>
    <xf numFmtId="0" fontId="10" fillId="9" borderId="12" xfId="0" applyFont="1" applyFill="1" applyBorder="1" applyAlignment="1" applyProtection="1">
      <alignment horizontal="center" vertical="center" wrapText="1"/>
      <protection locked="0"/>
    </xf>
    <xf numFmtId="0" fontId="10" fillId="9" borderId="72" xfId="0" applyFont="1" applyFill="1" applyBorder="1" applyAlignment="1" applyProtection="1">
      <alignment horizontal="center" vertical="center" wrapText="1"/>
      <protection locked="0"/>
    </xf>
    <xf numFmtId="0" fontId="10" fillId="9" borderId="2" xfId="0" applyFont="1" applyFill="1" applyBorder="1" applyAlignment="1" applyProtection="1">
      <alignment horizontal="center" vertical="center" wrapText="1"/>
      <protection locked="0"/>
    </xf>
    <xf numFmtId="0" fontId="10" fillId="9" borderId="37" xfId="0" applyFont="1" applyFill="1" applyBorder="1" applyAlignment="1" applyProtection="1">
      <alignment horizontal="center" vertical="center" wrapText="1"/>
      <protection locked="0"/>
    </xf>
    <xf numFmtId="0" fontId="10" fillId="9" borderId="6" xfId="0" applyFont="1" applyFill="1" applyBorder="1" applyAlignment="1" applyProtection="1">
      <alignment horizontal="center" vertical="center" wrapText="1"/>
      <protection locked="0"/>
    </xf>
    <xf numFmtId="0" fontId="10" fillId="9" borderId="71" xfId="0" applyFont="1" applyFill="1" applyBorder="1" applyAlignment="1" applyProtection="1">
      <alignment horizontal="center" vertical="center" wrapText="1"/>
      <protection locked="0"/>
    </xf>
    <xf numFmtId="0" fontId="10" fillId="9" borderId="52" xfId="0" applyFont="1" applyFill="1" applyBorder="1" applyAlignment="1" applyProtection="1">
      <alignment horizontal="center" vertical="center" wrapText="1"/>
      <protection locked="0"/>
    </xf>
    <xf numFmtId="0" fontId="10" fillId="9" borderId="48" xfId="0" applyFont="1" applyFill="1" applyBorder="1" applyAlignment="1" applyProtection="1">
      <alignment horizontal="center" vertical="center" wrapText="1"/>
      <protection locked="0"/>
    </xf>
    <xf numFmtId="0" fontId="10" fillId="9" borderId="78" xfId="0" applyFont="1" applyFill="1" applyBorder="1" applyAlignment="1" applyProtection="1">
      <alignment horizontal="center" vertical="center" wrapText="1"/>
      <protection locked="0"/>
    </xf>
    <xf numFmtId="0" fontId="34" fillId="8" borderId="35" xfId="0" applyFont="1" applyFill="1" applyBorder="1" applyAlignment="1">
      <alignment vertical="center"/>
    </xf>
    <xf numFmtId="0" fontId="34" fillId="8" borderId="36" xfId="0" applyFont="1" applyFill="1" applyBorder="1" applyAlignment="1">
      <alignment vertical="center"/>
    </xf>
    <xf numFmtId="0" fontId="34" fillId="8" borderId="24" xfId="0" applyFont="1" applyFill="1" applyBorder="1" applyAlignment="1">
      <alignment vertical="center"/>
    </xf>
    <xf numFmtId="0" fontId="34" fillId="3" borderId="0" xfId="0" applyFont="1" applyFill="1" applyAlignment="1">
      <alignment vertical="center"/>
    </xf>
    <xf numFmtId="0" fontId="10" fillId="0" borderId="79" xfId="0" applyFont="1" applyBorder="1" applyAlignment="1" applyProtection="1">
      <alignment horizontal="center" vertical="center" wrapText="1"/>
      <protection locked="0"/>
    </xf>
    <xf numFmtId="0" fontId="10" fillId="0" borderId="7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3" borderId="13" xfId="0" applyFont="1" applyFill="1" applyBorder="1" applyAlignment="1" applyProtection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" borderId="46" xfId="0" applyFill="1" applyBorder="1" applyAlignment="1">
      <alignment vertical="center" wrapText="1"/>
    </xf>
    <xf numFmtId="0" fontId="3" fillId="3" borderId="13" xfId="0" applyFont="1" applyFill="1" applyBorder="1" applyAlignment="1" applyProtection="1">
      <alignment vertical="center" wrapText="1"/>
    </xf>
    <xf numFmtId="0" fontId="0" fillId="0" borderId="26" xfId="0" applyBorder="1"/>
    <xf numFmtId="0" fontId="3" fillId="3" borderId="67" xfId="0" applyFont="1" applyFill="1" applyBorder="1" applyAlignment="1" applyProtection="1">
      <alignment vertical="center" wrapText="1"/>
    </xf>
    <xf numFmtId="0" fontId="0" fillId="0" borderId="64" xfId="0" applyBorder="1"/>
    <xf numFmtId="0" fontId="3" fillId="0" borderId="0" xfId="0" applyFont="1" applyProtection="1"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0" fontId="0" fillId="3" borderId="44" xfId="0" applyFill="1" applyBorder="1"/>
    <xf numFmtId="0" fontId="4" fillId="3" borderId="11" xfId="0" applyFont="1" applyFill="1" applyBorder="1" applyAlignment="1">
      <alignment horizontal="left" vertical="center" wrapText="1"/>
    </xf>
    <xf numFmtId="0" fontId="10" fillId="7" borderId="43" xfId="0" applyFont="1" applyFill="1" applyBorder="1" applyAlignment="1" applyProtection="1">
      <alignment horizontal="center" vertical="center" wrapText="1"/>
    </xf>
    <xf numFmtId="0" fontId="10" fillId="7" borderId="56" xfId="0" applyFont="1" applyFill="1" applyBorder="1" applyAlignment="1" applyProtection="1">
      <alignment horizontal="center" vertical="center" wrapText="1"/>
    </xf>
    <xf numFmtId="0" fontId="10" fillId="7" borderId="25" xfId="0" applyFont="1" applyFill="1" applyBorder="1" applyAlignment="1" applyProtection="1">
      <alignment horizontal="center" vertical="center" wrapText="1"/>
    </xf>
    <xf numFmtId="0" fontId="10" fillId="7" borderId="59" xfId="0" applyFont="1" applyFill="1" applyBorder="1" applyAlignment="1" applyProtection="1">
      <alignment horizontal="center" vertical="center" wrapText="1"/>
    </xf>
    <xf numFmtId="0" fontId="10" fillId="7" borderId="30" xfId="0" applyFont="1" applyFill="1" applyBorder="1" applyAlignment="1" applyProtection="1">
      <alignment horizontal="center" vertical="center" wrapText="1"/>
    </xf>
    <xf numFmtId="0" fontId="10" fillId="7" borderId="57" xfId="0" applyFont="1" applyFill="1" applyBorder="1" applyAlignment="1" applyProtection="1">
      <alignment horizontal="center" vertical="center" wrapText="1"/>
    </xf>
    <xf numFmtId="9" fontId="10" fillId="7" borderId="59" xfId="3" applyFont="1" applyFill="1" applyBorder="1" applyAlignment="1" applyProtection="1">
      <alignment horizontal="center" vertical="center" wrapText="1"/>
    </xf>
    <xf numFmtId="0" fontId="10" fillId="7" borderId="44" xfId="0" applyFont="1" applyFill="1" applyBorder="1" applyAlignment="1" applyProtection="1">
      <alignment horizontal="center" vertical="center" wrapText="1"/>
    </xf>
    <xf numFmtId="0" fontId="10" fillId="7" borderId="60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 wrapText="1"/>
    </xf>
    <xf numFmtId="0" fontId="10" fillId="7" borderId="13" xfId="0" applyFont="1" applyFill="1" applyBorder="1" applyAlignment="1" applyProtection="1">
      <alignment horizontal="center" vertical="center" wrapText="1"/>
    </xf>
    <xf numFmtId="0" fontId="10" fillId="7" borderId="10" xfId="0" applyFont="1" applyFill="1" applyBorder="1" applyAlignment="1" applyProtection="1">
      <alignment horizontal="center" vertical="center" wrapText="1"/>
    </xf>
    <xf numFmtId="9" fontId="10" fillId="7" borderId="11" xfId="3" applyFont="1" applyFill="1" applyBorder="1" applyAlignment="1" applyProtection="1">
      <alignment horizontal="center" vertical="center" wrapText="1"/>
    </xf>
    <xf numFmtId="0" fontId="10" fillId="7" borderId="47" xfId="0" applyFont="1" applyFill="1" applyBorder="1" applyAlignment="1" applyProtection="1">
      <alignment horizontal="center" vertical="center" wrapText="1"/>
    </xf>
    <xf numFmtId="0" fontId="10" fillId="7" borderId="63" xfId="0" applyFont="1" applyFill="1" applyBorder="1" applyAlignment="1" applyProtection="1">
      <alignment horizontal="center" vertical="center" wrapText="1"/>
    </xf>
    <xf numFmtId="0" fontId="10" fillId="7" borderId="54" xfId="0" applyFont="1" applyFill="1" applyBorder="1" applyAlignment="1" applyProtection="1">
      <alignment horizontal="center" vertical="center" wrapText="1"/>
    </xf>
    <xf numFmtId="9" fontId="10" fillId="7" borderId="65" xfId="3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 applyProtection="1">
      <alignment horizontal="center" vertical="center" wrapText="1"/>
    </xf>
    <xf numFmtId="0" fontId="10" fillId="7" borderId="70" xfId="0" applyFont="1" applyFill="1" applyBorder="1" applyAlignment="1" applyProtection="1">
      <alignment horizontal="center" vertical="center" wrapText="1"/>
    </xf>
    <xf numFmtId="0" fontId="10" fillId="7" borderId="16" xfId="0" applyFont="1" applyFill="1" applyBorder="1" applyAlignment="1" applyProtection="1">
      <alignment horizontal="center" vertical="center" wrapText="1"/>
    </xf>
    <xf numFmtId="0" fontId="10" fillId="7" borderId="46" xfId="0" applyFont="1" applyFill="1" applyBorder="1" applyAlignment="1" applyProtection="1">
      <alignment horizontal="center" vertical="center" wrapText="1"/>
    </xf>
    <xf numFmtId="0" fontId="10" fillId="7" borderId="29" xfId="0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 applyProtection="1">
      <alignment horizontal="center" vertical="center" wrapText="1"/>
    </xf>
    <xf numFmtId="9" fontId="10" fillId="7" borderId="26" xfId="3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0" fontId="10" fillId="7" borderId="55" xfId="0" applyFont="1" applyFill="1" applyBorder="1" applyAlignment="1" applyProtection="1">
      <alignment horizontal="center" vertical="center" wrapText="1"/>
    </xf>
    <xf numFmtId="0" fontId="10" fillId="7" borderId="85" xfId="0" applyFont="1" applyFill="1" applyBorder="1" applyAlignment="1" applyProtection="1">
      <alignment horizontal="center" vertical="center" wrapText="1"/>
    </xf>
    <xf numFmtId="0" fontId="10" fillId="7" borderId="82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  <protection locked="0"/>
    </xf>
    <xf numFmtId="0" fontId="10" fillId="7" borderId="72" xfId="0" applyFont="1" applyFill="1" applyBorder="1" applyAlignment="1" applyProtection="1">
      <alignment horizontal="center" vertical="center" wrapText="1"/>
    </xf>
    <xf numFmtId="0" fontId="10" fillId="7" borderId="65" xfId="0" applyFont="1" applyFill="1" applyBorder="1" applyAlignment="1" applyProtection="1">
      <alignment horizontal="center" vertical="center" wrapText="1"/>
    </xf>
    <xf numFmtId="0" fontId="10" fillId="7" borderId="80" xfId="0" applyFont="1" applyFill="1" applyBorder="1" applyAlignment="1" applyProtection="1">
      <alignment horizontal="center" vertical="center" wrapText="1"/>
    </xf>
    <xf numFmtId="0" fontId="10" fillId="7" borderId="69" xfId="0" applyFont="1" applyFill="1" applyBorder="1" applyAlignment="1" applyProtection="1">
      <alignment horizontal="center" vertical="center" wrapText="1"/>
    </xf>
    <xf numFmtId="0" fontId="10" fillId="7" borderId="39" xfId="0" applyFont="1" applyFill="1" applyBorder="1" applyAlignment="1" applyProtection="1">
      <alignment horizontal="center" vertical="center" wrapText="1"/>
    </xf>
    <xf numFmtId="0" fontId="10" fillId="7" borderId="9" xfId="0" applyFont="1" applyFill="1" applyBorder="1" applyAlignment="1" applyProtection="1">
      <alignment horizontal="center" vertical="center" wrapText="1"/>
    </xf>
    <xf numFmtId="9" fontId="10" fillId="7" borderId="12" xfId="3" applyFont="1" applyFill="1" applyBorder="1" applyAlignment="1" applyProtection="1">
      <alignment horizontal="center" vertical="center" wrapText="1"/>
    </xf>
    <xf numFmtId="0" fontId="10" fillId="7" borderId="59" xfId="0" applyFont="1" applyFill="1" applyBorder="1" applyAlignment="1" applyProtection="1">
      <alignment horizontal="center" vertical="center" wrapText="1"/>
      <protection locked="0"/>
    </xf>
    <xf numFmtId="0" fontId="10" fillId="7" borderId="58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 wrapText="1"/>
      <protection locked="0"/>
    </xf>
    <xf numFmtId="0" fontId="10" fillId="7" borderId="61" xfId="0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9" xfId="0" applyFont="1" applyFill="1" applyBorder="1" applyAlignment="1" applyProtection="1">
      <alignment horizontal="center" vertical="center" wrapText="1"/>
      <protection locked="0"/>
    </xf>
    <xf numFmtId="0" fontId="10" fillId="7" borderId="17" xfId="0" applyFont="1" applyFill="1" applyBorder="1" applyAlignment="1" applyProtection="1">
      <alignment horizontal="center" vertical="center" wrapText="1"/>
      <protection locked="0"/>
    </xf>
    <xf numFmtId="0" fontId="10" fillId="7" borderId="18" xfId="0" applyFont="1" applyFill="1" applyBorder="1" applyAlignment="1" applyProtection="1">
      <alignment horizontal="centerContinuous" vertical="center" wrapText="1"/>
      <protection locked="0"/>
    </xf>
    <xf numFmtId="0" fontId="10" fillId="7" borderId="62" xfId="0" applyFont="1" applyFill="1" applyBorder="1" applyAlignment="1" applyProtection="1">
      <alignment horizontal="centerContinuous" vertical="center" wrapText="1"/>
      <protection locked="0"/>
    </xf>
    <xf numFmtId="0" fontId="10" fillId="7" borderId="61" xfId="0" applyFont="1" applyFill="1" applyBorder="1" applyAlignment="1" applyProtection="1">
      <alignment horizontal="center" vertical="center" wrapText="1"/>
      <protection locked="0"/>
    </xf>
    <xf numFmtId="0" fontId="10" fillId="7" borderId="0" xfId="0" applyFont="1" applyFill="1" applyAlignment="1" applyProtection="1">
      <alignment horizontal="center" vertical="center" wrapText="1"/>
      <protection locked="0"/>
    </xf>
    <xf numFmtId="0" fontId="10" fillId="7" borderId="10" xfId="0" applyFont="1" applyFill="1" applyBorder="1" applyAlignment="1" applyProtection="1">
      <alignment horizontal="center" vertical="center" wrapText="1"/>
      <protection locked="0"/>
    </xf>
    <xf numFmtId="0" fontId="10" fillId="7" borderId="9" xfId="0" applyFont="1" applyFill="1" applyBorder="1" applyAlignment="1" applyProtection="1">
      <alignment horizontal="center" vertical="center" wrapText="1"/>
      <protection locked="0"/>
    </xf>
    <xf numFmtId="0" fontId="10" fillId="7" borderId="46" xfId="0" applyFont="1" applyFill="1" applyBorder="1" applyAlignment="1" applyProtection="1">
      <alignment horizontal="center" vertical="center" wrapText="1"/>
      <protection locked="0"/>
    </xf>
    <xf numFmtId="0" fontId="10" fillId="7" borderId="70" xfId="0" applyFont="1" applyFill="1" applyBorder="1" applyAlignment="1" applyProtection="1">
      <alignment horizontal="center" vertical="center" wrapText="1"/>
      <protection locked="0"/>
    </xf>
    <xf numFmtId="0" fontId="10" fillId="7" borderId="29" xfId="0" applyFont="1" applyFill="1" applyBorder="1" applyAlignment="1" applyProtection="1">
      <alignment horizontal="center" vertical="center" wrapText="1"/>
      <protection locked="0"/>
    </xf>
    <xf numFmtId="0" fontId="10" fillId="7" borderId="16" xfId="0" applyFont="1" applyFill="1" applyBorder="1" applyAlignment="1" applyProtection="1">
      <alignment horizontal="center" vertical="center" wrapText="1"/>
      <protection locked="0"/>
    </xf>
    <xf numFmtId="9" fontId="10" fillId="7" borderId="4" xfId="3" applyFont="1" applyFill="1" applyBorder="1" applyAlignment="1" applyProtection="1">
      <alignment horizontal="center" vertical="center" wrapText="1"/>
    </xf>
    <xf numFmtId="0" fontId="10" fillId="7" borderId="48" xfId="0" applyFont="1" applyFill="1" applyBorder="1" applyAlignment="1" applyProtection="1">
      <alignment horizontal="center" vertical="center" wrapText="1"/>
      <protection locked="0"/>
    </xf>
    <xf numFmtId="0" fontId="10" fillId="7" borderId="77" xfId="0" applyFont="1" applyFill="1" applyBorder="1" applyAlignment="1" applyProtection="1">
      <alignment horizontal="center" vertical="center" wrapText="1"/>
    </xf>
    <xf numFmtId="0" fontId="10" fillId="7" borderId="6" xfId="0" applyFont="1" applyFill="1" applyBorder="1" applyAlignment="1" applyProtection="1">
      <alignment horizontal="center" vertical="center" wrapText="1"/>
      <protection locked="0"/>
    </xf>
    <xf numFmtId="0" fontId="10" fillId="7" borderId="78" xfId="0" applyFont="1" applyFill="1" applyBorder="1" applyAlignment="1" applyProtection="1">
      <alignment horizontal="center" vertical="center" wrapText="1"/>
      <protection locked="0"/>
    </xf>
    <xf numFmtId="0" fontId="10" fillId="7" borderId="52" xfId="0" applyFont="1" applyFill="1" applyBorder="1" applyAlignment="1" applyProtection="1">
      <alignment horizontal="center" vertical="center" wrapText="1"/>
      <protection locked="0"/>
    </xf>
    <xf numFmtId="0" fontId="10" fillId="7" borderId="53" xfId="0" applyFont="1" applyFill="1" applyBorder="1" applyAlignment="1" applyProtection="1">
      <alignment horizontal="center" vertical="center" wrapText="1"/>
    </xf>
    <xf numFmtId="0" fontId="10" fillId="7" borderId="44" xfId="0" applyFont="1" applyFill="1" applyBorder="1" applyAlignment="1" applyProtection="1">
      <alignment horizontal="center" vertical="center" wrapText="1"/>
      <protection locked="0"/>
    </xf>
    <xf numFmtId="0" fontId="10" fillId="7" borderId="60" xfId="0" applyFont="1" applyFill="1" applyBorder="1" applyAlignment="1" applyProtection="1">
      <alignment horizontal="center" vertical="center" wrapText="1"/>
      <protection locked="0"/>
    </xf>
    <xf numFmtId="0" fontId="10" fillId="7" borderId="26" xfId="0" applyFont="1" applyFill="1" applyBorder="1" applyAlignment="1" applyProtection="1">
      <alignment horizontal="center" vertical="center" wrapText="1"/>
      <protection locked="0"/>
    </xf>
    <xf numFmtId="0" fontId="10" fillId="7" borderId="73" xfId="0" applyFont="1" applyFill="1" applyBorder="1" applyAlignment="1" applyProtection="1">
      <alignment horizontal="center" vertical="center" wrapText="1"/>
      <protection locked="0"/>
    </xf>
    <xf numFmtId="0" fontId="10" fillId="7" borderId="43" xfId="0" applyFont="1" applyFill="1" applyBorder="1" applyAlignment="1" applyProtection="1">
      <alignment horizontal="center" vertical="center" wrapText="1"/>
      <protection locked="0"/>
    </xf>
    <xf numFmtId="0" fontId="10" fillId="7" borderId="56" xfId="0" applyFont="1" applyFill="1" applyBorder="1" applyAlignment="1" applyProtection="1">
      <alignment horizontal="center" vertical="center" wrapText="1"/>
      <protection locked="0"/>
    </xf>
    <xf numFmtId="0" fontId="10" fillId="7" borderId="25" xfId="0" applyFont="1" applyFill="1" applyBorder="1" applyAlignment="1" applyProtection="1">
      <alignment horizontal="center" vertical="center" wrapText="1"/>
      <protection locked="0"/>
    </xf>
    <xf numFmtId="0" fontId="10" fillId="7" borderId="57" xfId="0" applyFont="1" applyFill="1" applyBorder="1" applyAlignment="1" applyProtection="1">
      <alignment horizontal="center" vertical="center" wrapText="1"/>
      <protection locked="0"/>
    </xf>
    <xf numFmtId="0" fontId="10" fillId="7" borderId="24" xfId="0" applyFont="1" applyFill="1" applyBorder="1" applyAlignment="1" applyProtection="1">
      <alignment horizontal="center" vertical="center" wrapText="1"/>
      <protection locked="0"/>
    </xf>
    <xf numFmtId="0" fontId="10" fillId="7" borderId="22" xfId="0" applyFont="1" applyFill="1" applyBorder="1" applyAlignment="1" applyProtection="1">
      <alignment horizontal="center" vertical="center" wrapText="1"/>
    </xf>
    <xf numFmtId="0" fontId="10" fillId="7" borderId="23" xfId="0" applyFont="1" applyFill="1" applyBorder="1" applyAlignment="1" applyProtection="1">
      <alignment horizontal="center" vertical="center" wrapText="1"/>
      <protection locked="0"/>
    </xf>
    <xf numFmtId="0" fontId="10" fillId="7" borderId="31" xfId="0" applyFont="1" applyFill="1" applyBorder="1" applyAlignment="1" applyProtection="1">
      <alignment horizontal="center" vertical="center" wrapText="1"/>
      <protection locked="0"/>
    </xf>
    <xf numFmtId="0" fontId="10" fillId="7" borderId="35" xfId="0" applyFont="1" applyFill="1" applyBorder="1" applyAlignment="1" applyProtection="1">
      <alignment horizontal="center" vertical="center" wrapText="1"/>
      <protection locked="0"/>
    </xf>
    <xf numFmtId="0" fontId="10" fillId="7" borderId="50" xfId="0" applyFont="1" applyFill="1" applyBorder="1" applyAlignment="1" applyProtection="1">
      <alignment horizontal="center" vertical="center" wrapText="1"/>
    </xf>
    <xf numFmtId="0" fontId="10" fillId="7" borderId="8" xfId="0" applyFont="1" applyFill="1" applyBorder="1" applyAlignment="1" applyProtection="1">
      <alignment horizontal="center" vertical="center" wrapText="1"/>
    </xf>
    <xf numFmtId="9" fontId="10" fillId="7" borderId="25" xfId="3" applyFont="1" applyFill="1" applyBorder="1" applyAlignment="1" applyProtection="1">
      <alignment horizontal="center" vertical="center" wrapText="1"/>
    </xf>
    <xf numFmtId="0" fontId="10" fillId="7" borderId="18" xfId="0" applyFont="1" applyFill="1" applyBorder="1" applyAlignment="1" applyProtection="1">
      <alignment horizontal="center" vertical="center" wrapText="1"/>
      <protection locked="0"/>
    </xf>
    <xf numFmtId="0" fontId="10" fillId="7" borderId="62" xfId="0" applyFont="1" applyFill="1" applyBorder="1" applyAlignment="1" applyProtection="1">
      <alignment horizontal="center" vertical="center" wrapText="1"/>
      <protection locked="0"/>
    </xf>
    <xf numFmtId="0" fontId="10" fillId="7" borderId="45" xfId="0" applyFont="1" applyFill="1" applyBorder="1" applyAlignment="1" applyProtection="1">
      <alignment horizontal="center" vertical="center" wrapText="1"/>
    </xf>
    <xf numFmtId="0" fontId="10" fillId="7" borderId="50" xfId="0" applyFont="1" applyFill="1" applyBorder="1" applyAlignment="1" applyProtection="1">
      <alignment horizontal="center" vertical="center" wrapText="1"/>
      <protection locked="0"/>
    </xf>
    <xf numFmtId="0" fontId="10" fillId="7" borderId="45" xfId="0" applyFont="1" applyFill="1" applyBorder="1" applyAlignment="1" applyProtection="1">
      <alignment horizontal="center" vertical="center" wrapText="1"/>
      <protection locked="0"/>
    </xf>
    <xf numFmtId="9" fontId="10" fillId="7" borderId="64" xfId="3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10" fillId="7" borderId="69" xfId="0" applyFont="1" applyFill="1" applyBorder="1" applyAlignment="1" applyProtection="1">
      <alignment horizontal="center" vertical="center" wrapText="1"/>
      <protection locked="0"/>
    </xf>
    <xf numFmtId="0" fontId="10" fillId="7" borderId="7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0" fillId="0" borderId="0" xfId="0" applyProtection="1"/>
    <xf numFmtId="0" fontId="8" fillId="6" borderId="49" xfId="0" applyFont="1" applyFill="1" applyBorder="1" applyAlignment="1" applyProtection="1">
      <alignment horizontal="centerContinuous" vertical="center" wrapText="1"/>
    </xf>
    <xf numFmtId="0" fontId="8" fillId="6" borderId="21" xfId="0" applyFont="1" applyFill="1" applyBorder="1" applyAlignment="1" applyProtection="1">
      <alignment horizontal="centerContinuous" vertical="center" wrapText="1"/>
    </xf>
    <xf numFmtId="0" fontId="8" fillId="6" borderId="51" xfId="0" applyFont="1" applyFill="1" applyBorder="1" applyAlignment="1" applyProtection="1">
      <alignment horizontal="centerContinuous" vertical="center" wrapText="1"/>
    </xf>
    <xf numFmtId="0" fontId="10" fillId="6" borderId="38" xfId="0" applyFont="1" applyFill="1" applyBorder="1" applyAlignment="1" applyProtection="1">
      <alignment horizontal="center" vertical="center" wrapText="1"/>
    </xf>
    <xf numFmtId="0" fontId="10" fillId="6" borderId="54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</xf>
    <xf numFmtId="0" fontId="10" fillId="0" borderId="68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54" xfId="0" applyFont="1" applyBorder="1" applyAlignment="1" applyProtection="1">
      <alignment horizontal="center" vertical="center" wrapText="1"/>
    </xf>
    <xf numFmtId="0" fontId="10" fillId="0" borderId="66" xfId="0" applyFont="1" applyBorder="1" applyAlignment="1" applyProtection="1">
      <alignment horizontal="center" vertical="center" wrapText="1"/>
    </xf>
    <xf numFmtId="0" fontId="10" fillId="0" borderId="45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7" borderId="67" xfId="0" applyFont="1" applyFill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</xf>
    <xf numFmtId="1" fontId="10" fillId="0" borderId="45" xfId="0" applyNumberFormat="1" applyFont="1" applyBorder="1" applyAlignment="1" applyProtection="1">
      <alignment horizontal="center" vertical="center" wrapText="1"/>
    </xf>
    <xf numFmtId="0" fontId="10" fillId="7" borderId="68" xfId="0" applyFont="1" applyFill="1" applyBorder="1" applyAlignment="1" applyProtection="1">
      <alignment horizontal="center" vertical="center" wrapText="1"/>
    </xf>
    <xf numFmtId="0" fontId="27" fillId="7" borderId="43" xfId="0" applyFont="1" applyFill="1" applyBorder="1" applyAlignment="1" applyProtection="1">
      <alignment horizontal="center" vertical="center" wrapText="1"/>
    </xf>
    <xf numFmtId="0" fontId="27" fillId="7" borderId="56" xfId="0" applyFont="1" applyFill="1" applyBorder="1" applyAlignment="1" applyProtection="1">
      <alignment horizontal="center" vertical="center" wrapText="1"/>
    </xf>
    <xf numFmtId="0" fontId="27" fillId="7" borderId="25" xfId="0" applyFont="1" applyFill="1" applyBorder="1" applyAlignment="1" applyProtection="1">
      <alignment horizontal="center" vertical="center" wrapText="1"/>
    </xf>
    <xf numFmtId="0" fontId="27" fillId="7" borderId="59" xfId="0" applyFont="1" applyFill="1" applyBorder="1" applyAlignment="1" applyProtection="1">
      <alignment horizontal="center" vertical="center" wrapText="1"/>
    </xf>
    <xf numFmtId="0" fontId="27" fillId="7" borderId="79" xfId="0" applyFont="1" applyFill="1" applyBorder="1" applyAlignment="1" applyProtection="1">
      <alignment horizontal="center" vertical="center" wrapText="1"/>
    </xf>
    <xf numFmtId="0" fontId="27" fillId="7" borderId="30" xfId="0" applyFont="1" applyFill="1" applyBorder="1" applyAlignment="1" applyProtection="1">
      <alignment horizontal="center" vertical="center" wrapText="1"/>
    </xf>
    <xf numFmtId="0" fontId="27" fillId="7" borderId="57" xfId="0" applyFont="1" applyFill="1" applyBorder="1" applyAlignment="1" applyProtection="1">
      <alignment horizontal="center" vertical="center" wrapText="1"/>
    </xf>
    <xf numFmtId="9" fontId="27" fillId="7" borderId="59" xfId="3" applyFont="1" applyFill="1" applyBorder="1" applyAlignment="1" applyProtection="1">
      <alignment horizontal="center" vertical="center" wrapText="1"/>
    </xf>
    <xf numFmtId="0" fontId="27" fillId="7" borderId="80" xfId="0" applyFont="1" applyFill="1" applyBorder="1" applyAlignment="1" applyProtection="1">
      <alignment horizontal="center" vertical="center" wrapText="1"/>
    </xf>
    <xf numFmtId="0" fontId="27" fillId="7" borderId="3" xfId="0" applyFont="1" applyFill="1" applyBorder="1" applyAlignment="1" applyProtection="1">
      <alignment horizontal="center" vertical="center" wrapText="1"/>
    </xf>
    <xf numFmtId="0" fontId="27" fillId="7" borderId="16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70" xfId="0" applyFont="1" applyFill="1" applyBorder="1" applyAlignment="1" applyProtection="1">
      <alignment horizontal="center" vertical="center" wrapText="1"/>
    </xf>
    <xf numFmtId="0" fontId="27" fillId="7" borderId="69" xfId="0" applyFont="1" applyFill="1" applyBorder="1" applyAlignment="1" applyProtection="1">
      <alignment horizontal="center" vertical="center" wrapText="1"/>
    </xf>
    <xf numFmtId="0" fontId="27" fillId="7" borderId="44" xfId="0" applyFont="1" applyFill="1" applyBorder="1" applyAlignment="1" applyProtection="1">
      <alignment horizontal="center" vertical="center" wrapText="1"/>
    </xf>
    <xf numFmtId="0" fontId="27" fillId="7" borderId="60" xfId="0" applyFont="1" applyFill="1" applyBorder="1" applyAlignment="1" applyProtection="1">
      <alignment horizontal="center" vertical="center" wrapText="1"/>
    </xf>
    <xf numFmtId="0" fontId="27" fillId="7" borderId="26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73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9" fontId="27" fillId="7" borderId="11" xfId="3" applyFont="1" applyFill="1" applyBorder="1" applyAlignment="1" applyProtection="1">
      <alignment horizontal="center" vertical="center" wrapText="1"/>
    </xf>
    <xf numFmtId="0" fontId="27" fillId="7" borderId="75" xfId="0" applyFont="1" applyFill="1" applyBorder="1" applyAlignment="1" applyProtection="1">
      <alignment horizontal="center" vertical="center" wrapText="1"/>
    </xf>
    <xf numFmtId="0" fontId="27" fillId="7" borderId="17" xfId="0" applyFont="1" applyFill="1" applyBorder="1" applyAlignment="1" applyProtection="1">
      <alignment horizontal="center" vertical="center" wrapText="1"/>
    </xf>
    <xf numFmtId="0" fontId="27" fillId="7" borderId="47" xfId="0" applyFont="1" applyFill="1" applyBorder="1" applyAlignment="1" applyProtection="1">
      <alignment horizontal="center" vertical="center" wrapText="1"/>
    </xf>
    <xf numFmtId="0" fontId="27" fillId="7" borderId="61" xfId="0" applyFont="1" applyFill="1" applyBorder="1" applyAlignment="1" applyProtection="1">
      <alignment horizontal="center" vertical="center" wrapText="1"/>
    </xf>
    <xf numFmtId="0" fontId="27" fillId="7" borderId="27" xfId="0" applyFont="1" applyFill="1" applyBorder="1" applyAlignment="1" applyProtection="1">
      <alignment horizontal="center" vertical="center" wrapText="1"/>
    </xf>
    <xf numFmtId="0" fontId="27" fillId="7" borderId="12" xfId="0" applyFont="1" applyFill="1" applyBorder="1" applyAlignment="1" applyProtection="1">
      <alignment horizontal="center" vertical="center" wrapText="1"/>
    </xf>
    <xf numFmtId="0" fontId="27" fillId="7" borderId="68" xfId="0" applyFont="1" applyFill="1" applyBorder="1" applyAlignment="1" applyProtection="1">
      <alignment horizontal="center" vertical="center" wrapText="1"/>
    </xf>
    <xf numFmtId="0" fontId="27" fillId="7" borderId="67" xfId="0" applyFont="1" applyFill="1" applyBorder="1" applyAlignment="1" applyProtection="1">
      <alignment horizontal="center" vertical="center" wrapText="1"/>
    </xf>
    <xf numFmtId="0" fontId="27" fillId="7" borderId="54" xfId="0" applyFont="1" applyFill="1" applyBorder="1" applyAlignment="1" applyProtection="1">
      <alignment horizontal="center" vertical="center" wrapText="1"/>
    </xf>
    <xf numFmtId="9" fontId="27" fillId="7" borderId="65" xfId="3" applyFont="1" applyFill="1" applyBorder="1" applyAlignment="1" applyProtection="1">
      <alignment horizontal="center" vertical="center" wrapText="1"/>
    </xf>
    <xf numFmtId="0" fontId="27" fillId="7" borderId="76" xfId="0" applyFont="1" applyFill="1" applyBorder="1" applyAlignment="1" applyProtection="1">
      <alignment horizontal="center" vertical="center" wrapText="1"/>
    </xf>
    <xf numFmtId="0" fontId="27" fillId="7" borderId="65" xfId="0" applyFont="1" applyFill="1" applyBorder="1" applyAlignment="1" applyProtection="1">
      <alignment horizontal="center" vertical="center" wrapText="1"/>
    </xf>
    <xf numFmtId="0" fontId="27" fillId="7" borderId="63" xfId="0" applyFont="1" applyFill="1" applyBorder="1" applyAlignment="1" applyProtection="1">
      <alignment horizontal="center" vertical="center" wrapText="1"/>
    </xf>
    <xf numFmtId="0" fontId="27" fillId="7" borderId="66" xfId="0" applyFont="1" applyFill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vertical="center" wrapText="1"/>
    </xf>
    <xf numFmtId="0" fontId="10" fillId="0" borderId="48" xfId="0" applyFont="1" applyFill="1" applyBorder="1" applyAlignment="1" applyProtection="1">
      <alignment horizontal="center" vertical="center" wrapText="1"/>
    </xf>
    <xf numFmtId="0" fontId="10" fillId="6" borderId="50" xfId="0" applyFont="1" applyFill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Continuous" vertical="center" wrapText="1"/>
    </xf>
    <xf numFmtId="0" fontId="10" fillId="0" borderId="23" xfId="0" applyFont="1" applyBorder="1" applyAlignment="1" applyProtection="1">
      <alignment horizontal="centerContinuous" vertical="center" wrapText="1"/>
    </xf>
    <xf numFmtId="0" fontId="10" fillId="0" borderId="31" xfId="0" applyFont="1" applyBorder="1" applyAlignment="1" applyProtection="1">
      <alignment horizontal="centerContinuous" vertical="center" wrapText="1"/>
    </xf>
    <xf numFmtId="0" fontId="10" fillId="0" borderId="37" xfId="0" applyFont="1" applyFill="1" applyBorder="1" applyAlignment="1" applyProtection="1">
      <alignment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horizontal="center" vertical="center" wrapText="1"/>
    </xf>
    <xf numFmtId="0" fontId="10" fillId="6" borderId="53" xfId="0" applyFont="1" applyFill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32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 wrapText="1"/>
    </xf>
    <xf numFmtId="2" fontId="10" fillId="7" borderId="69" xfId="0" applyNumberFormat="1" applyFont="1" applyFill="1" applyBorder="1" applyAlignment="1" applyProtection="1">
      <alignment horizontal="center" vertical="center" wrapText="1"/>
    </xf>
    <xf numFmtId="0" fontId="10" fillId="6" borderId="55" xfId="0" applyFont="1" applyFill="1" applyBorder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horizontal="center" vertical="center" wrapText="1"/>
    </xf>
    <xf numFmtId="2" fontId="10" fillId="7" borderId="17" xfId="0" applyNumberFormat="1" applyFont="1" applyFill="1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/>
    </xf>
    <xf numFmtId="2" fontId="10" fillId="7" borderId="66" xfId="0" applyNumberFormat="1" applyFont="1" applyFill="1" applyBorder="1" applyAlignment="1" applyProtection="1">
      <alignment horizontal="center" vertical="center" wrapText="1"/>
    </xf>
    <xf numFmtId="2" fontId="10" fillId="0" borderId="0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48" xfId="0" applyBorder="1" applyProtection="1"/>
    <xf numFmtId="0" fontId="0" fillId="0" borderId="38" xfId="0" applyBorder="1" applyProtection="1"/>
    <xf numFmtId="0" fontId="0" fillId="0" borderId="39" xfId="0" applyBorder="1" applyProtection="1"/>
    <xf numFmtId="2" fontId="10" fillId="7" borderId="74" xfId="0" applyNumberFormat="1" applyFont="1" applyFill="1" applyBorder="1" applyAlignment="1" applyProtection="1">
      <alignment horizontal="center" vertical="center" wrapText="1"/>
    </xf>
    <xf numFmtId="2" fontId="10" fillId="7" borderId="43" xfId="0" applyNumberFormat="1" applyFont="1" applyFill="1" applyBorder="1" applyAlignment="1" applyProtection="1">
      <alignment horizontal="center" vertical="center" wrapText="1"/>
    </xf>
    <xf numFmtId="2" fontId="10" fillId="7" borderId="75" xfId="0" applyNumberFormat="1" applyFont="1" applyFill="1" applyBorder="1" applyAlignment="1" applyProtection="1">
      <alignment horizontal="center" vertical="center" wrapText="1"/>
    </xf>
    <xf numFmtId="2" fontId="10" fillId="7" borderId="44" xfId="0" applyNumberFormat="1" applyFont="1" applyFill="1" applyBorder="1" applyAlignment="1" applyProtection="1">
      <alignment horizontal="center" vertical="center" wrapText="1"/>
    </xf>
    <xf numFmtId="2" fontId="10" fillId="7" borderId="76" xfId="0" applyNumberFormat="1" applyFont="1" applyFill="1" applyBorder="1" applyAlignment="1" applyProtection="1">
      <alignment horizontal="center" vertical="center" wrapText="1"/>
    </xf>
    <xf numFmtId="2" fontId="10" fillId="7" borderId="47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7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2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/>
    <xf numFmtId="1" fontId="8" fillId="0" borderId="0" xfId="0" applyNumberFormat="1" applyFont="1" applyFill="1" applyBorder="1" applyProtection="1"/>
    <xf numFmtId="49" fontId="7" fillId="0" borderId="0" xfId="0" applyNumberFormat="1" applyFont="1" applyAlignment="1" applyProtection="1">
      <alignment horizontal="center"/>
    </xf>
    <xf numFmtId="1" fontId="9" fillId="0" borderId="0" xfId="0" applyNumberFormat="1" applyFont="1" applyFill="1" applyBorder="1" applyAlignment="1" applyProtection="1"/>
    <xf numFmtId="0" fontId="7" fillId="0" borderId="0" xfId="0" applyFont="1" applyAlignment="1" applyProtection="1"/>
    <xf numFmtId="0" fontId="0" fillId="0" borderId="10" xfId="0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0" fillId="0" borderId="10" xfId="0" applyBorder="1" applyProtection="1">
      <protection locked="0"/>
    </xf>
    <xf numFmtId="0" fontId="27" fillId="7" borderId="6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justify"/>
    </xf>
    <xf numFmtId="0" fontId="8" fillId="0" borderId="1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10" fillId="0" borderId="62" xfId="0" applyFont="1" applyFill="1" applyBorder="1" applyAlignment="1" applyProtection="1">
      <alignment horizontal="center" vertical="center" wrapText="1"/>
    </xf>
    <xf numFmtId="49" fontId="3" fillId="0" borderId="26" xfId="0" applyNumberFormat="1" applyFont="1" applyBorder="1" applyAlignment="1" applyProtection="1">
      <alignment horizontal="center"/>
    </xf>
    <xf numFmtId="49" fontId="3" fillId="0" borderId="11" xfId="0" applyNumberFormat="1" applyFont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center"/>
    </xf>
    <xf numFmtId="1" fontId="4" fillId="0" borderId="0" xfId="0" applyNumberFormat="1" applyFont="1" applyBorder="1" applyAlignment="1" applyProtection="1"/>
    <xf numFmtId="0" fontId="10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 vertical="justify"/>
      <protection locked="0"/>
    </xf>
    <xf numFmtId="0" fontId="8" fillId="0" borderId="0" xfId="0" applyFont="1" applyBorder="1" applyAlignment="1" applyProtection="1">
      <protection locked="0"/>
    </xf>
    <xf numFmtId="1" fontId="4" fillId="0" borderId="0" xfId="0" applyNumberFormat="1" applyFont="1" applyBorder="1" applyAlignment="1" applyProtection="1">
      <alignment vertical="top" wrapText="1"/>
    </xf>
    <xf numFmtId="0" fontId="38" fillId="10" borderId="13" xfId="0" applyFont="1" applyFill="1" applyBorder="1" applyAlignment="1" applyProtection="1">
      <alignment horizontal="center"/>
    </xf>
    <xf numFmtId="0" fontId="38" fillId="10" borderId="26" xfId="0" applyFont="1" applyFill="1" applyBorder="1" applyAlignment="1" applyProtection="1">
      <alignment horizontal="center"/>
    </xf>
    <xf numFmtId="0" fontId="38" fillId="10" borderId="10" xfId="0" applyFont="1" applyFill="1" applyBorder="1" applyAlignment="1" applyProtection="1">
      <alignment horizontal="center"/>
    </xf>
    <xf numFmtId="0" fontId="38" fillId="10" borderId="11" xfId="0" applyFont="1" applyFill="1" applyBorder="1" applyAlignment="1" applyProtection="1">
      <alignment horizontal="center"/>
    </xf>
    <xf numFmtId="0" fontId="38" fillId="10" borderId="75" xfId="0" applyFont="1" applyFill="1" applyBorder="1" applyAlignment="1" applyProtection="1">
      <alignment horizontal="center"/>
    </xf>
    <xf numFmtId="0" fontId="38" fillId="10" borderId="44" xfId="0" applyFont="1" applyFill="1" applyBorder="1" applyAlignment="1" applyProtection="1">
      <alignment horizontal="center"/>
    </xf>
    <xf numFmtId="0" fontId="3" fillId="6" borderId="52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35" xfId="0" applyFont="1" applyFill="1" applyBorder="1" applyAlignment="1" applyProtection="1">
      <alignment horizontal="center" vertical="center" wrapText="1"/>
    </xf>
    <xf numFmtId="0" fontId="3" fillId="6" borderId="21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6" borderId="32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6" borderId="28" xfId="0" applyFont="1" applyFill="1" applyBorder="1" applyAlignment="1" applyProtection="1">
      <alignment horizontal="center" vertical="center" wrapText="1"/>
    </xf>
    <xf numFmtId="0" fontId="3" fillId="6" borderId="83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right" vertical="center" wrapText="1"/>
    </xf>
    <xf numFmtId="0" fontId="8" fillId="3" borderId="60" xfId="0" applyFont="1" applyFill="1" applyBorder="1" applyAlignment="1" applyProtection="1">
      <alignment horizontal="right" vertical="center" wrapText="1"/>
    </xf>
    <xf numFmtId="0" fontId="8" fillId="3" borderId="10" xfId="0" applyFont="1" applyFill="1" applyBorder="1" applyAlignment="1" applyProtection="1">
      <alignment horizontal="right" vertical="center" wrapText="1"/>
    </xf>
    <xf numFmtId="0" fontId="8" fillId="3" borderId="11" xfId="0" applyFont="1" applyFill="1" applyBorder="1" applyAlignment="1" applyProtection="1">
      <alignment horizontal="right" vertical="center" wrapText="1"/>
    </xf>
    <xf numFmtId="0" fontId="8" fillId="3" borderId="13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1" fontId="8" fillId="0" borderId="13" xfId="0" applyNumberFormat="1" applyFont="1" applyFill="1" applyBorder="1" applyAlignment="1" applyProtection="1">
      <alignment horizontal="right" wrapText="1"/>
      <protection locked="0"/>
    </xf>
    <xf numFmtId="1" fontId="8" fillId="0" borderId="10" xfId="0" applyNumberFormat="1" applyFont="1" applyFill="1" applyBorder="1" applyAlignment="1" applyProtection="1">
      <alignment horizontal="right" wrapText="1"/>
      <protection locked="0"/>
    </xf>
    <xf numFmtId="1" fontId="8" fillId="12" borderId="10" xfId="0" applyNumberFormat="1" applyFont="1" applyFill="1" applyBorder="1" applyAlignment="1" applyProtection="1">
      <alignment horizontal="right" wrapText="1"/>
    </xf>
    <xf numFmtId="1" fontId="4" fillId="12" borderId="10" xfId="0" applyNumberFormat="1" applyFont="1" applyFill="1" applyBorder="1" applyAlignment="1" applyProtection="1">
      <alignment horizontal="right" wrapText="1"/>
    </xf>
    <xf numFmtId="1" fontId="4" fillId="12" borderId="13" xfId="0" applyNumberFormat="1" applyFont="1" applyFill="1" applyBorder="1" applyAlignment="1" applyProtection="1">
      <alignment horizontal="right"/>
    </xf>
    <xf numFmtId="1" fontId="8" fillId="0" borderId="44" xfId="0" applyNumberFormat="1" applyFont="1" applyFill="1" applyBorder="1" applyAlignment="1" applyProtection="1">
      <alignment horizontal="right"/>
      <protection locked="0"/>
    </xf>
    <xf numFmtId="1" fontId="4" fillId="12" borderId="14" xfId="0" applyNumberFormat="1" applyFont="1" applyFill="1" applyBorder="1" applyAlignment="1" applyProtection="1">
      <alignment horizontal="right" wrapText="1"/>
    </xf>
    <xf numFmtId="1" fontId="8" fillId="0" borderId="30" xfId="0" applyNumberFormat="1" applyFont="1" applyFill="1" applyBorder="1" applyAlignment="1" applyProtection="1">
      <alignment horizontal="right" wrapText="1"/>
      <protection locked="0"/>
    </xf>
    <xf numFmtId="1" fontId="8" fillId="0" borderId="57" xfId="0" applyNumberFormat="1" applyFont="1" applyFill="1" applyBorder="1" applyAlignment="1" applyProtection="1">
      <alignment horizontal="right" wrapText="1"/>
      <protection locked="0"/>
    </xf>
    <xf numFmtId="1" fontId="8" fillId="12" borderId="57" xfId="0" applyNumberFormat="1" applyFont="1" applyFill="1" applyBorder="1" applyAlignment="1" applyProtection="1">
      <alignment horizontal="right" wrapText="1"/>
    </xf>
    <xf numFmtId="1" fontId="4" fillId="12" borderId="57" xfId="0" applyNumberFormat="1" applyFont="1" applyFill="1" applyBorder="1" applyAlignment="1" applyProtection="1">
      <alignment horizontal="right" wrapText="1"/>
    </xf>
    <xf numFmtId="1" fontId="8" fillId="0" borderId="59" xfId="0" applyNumberFormat="1" applyFont="1" applyFill="1" applyBorder="1" applyAlignment="1" applyProtection="1">
      <alignment horizontal="right"/>
      <protection locked="0"/>
    </xf>
    <xf numFmtId="1" fontId="8" fillId="0" borderId="57" xfId="0" applyNumberFormat="1" applyFont="1" applyFill="1" applyBorder="1" applyAlignment="1" applyProtection="1">
      <alignment horizontal="right"/>
      <protection locked="0"/>
    </xf>
    <xf numFmtId="49" fontId="4" fillId="0" borderId="43" xfId="0" applyNumberFormat="1" applyFont="1" applyFill="1" applyBorder="1" applyAlignment="1" applyProtection="1">
      <alignment horizontal="right" wrapText="1"/>
    </xf>
    <xf numFmtId="49" fontId="4" fillId="0" borderId="11" xfId="0" applyNumberFormat="1" applyFont="1" applyFill="1" applyBorder="1" applyAlignment="1" applyProtection="1">
      <alignment horizontal="right"/>
    </xf>
    <xf numFmtId="49" fontId="4" fillId="12" borderId="13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right"/>
    </xf>
    <xf numFmtId="49" fontId="4" fillId="0" borderId="44" xfId="0" applyNumberFormat="1" applyFont="1" applyFill="1" applyBorder="1" applyAlignment="1" applyProtection="1">
      <alignment horizontal="right" wrapText="1"/>
    </xf>
    <xf numFmtId="1" fontId="8" fillId="0" borderId="8" xfId="0" applyNumberFormat="1" applyFont="1" applyFill="1" applyBorder="1" applyAlignment="1" applyProtection="1">
      <alignment horizontal="right" wrapText="1"/>
      <protection locked="0"/>
    </xf>
    <xf numFmtId="1" fontId="8" fillId="0" borderId="9" xfId="0" applyNumberFormat="1" applyFont="1" applyFill="1" applyBorder="1" applyAlignment="1" applyProtection="1">
      <alignment horizontal="right" wrapText="1"/>
      <protection locked="0"/>
    </xf>
    <xf numFmtId="1" fontId="8" fillId="12" borderId="9" xfId="0" applyNumberFormat="1" applyFont="1" applyFill="1" applyBorder="1" applyAlignment="1" applyProtection="1">
      <alignment horizontal="right" wrapText="1"/>
    </xf>
    <xf numFmtId="1" fontId="4" fillId="12" borderId="9" xfId="0" applyNumberFormat="1" applyFont="1" applyFill="1" applyBorder="1" applyAlignment="1" applyProtection="1">
      <alignment horizontal="right" wrapText="1"/>
    </xf>
    <xf numFmtId="1" fontId="4" fillId="12" borderId="32" xfId="0" applyNumberFormat="1" applyFont="1" applyFill="1" applyBorder="1" applyAlignment="1" applyProtection="1">
      <alignment horizontal="right" wrapText="1"/>
    </xf>
    <xf numFmtId="1" fontId="4" fillId="12" borderId="15" xfId="0" applyNumberFormat="1" applyFont="1" applyFill="1" applyBorder="1" applyAlignment="1" applyProtection="1">
      <alignment horizontal="right" wrapText="1"/>
    </xf>
    <xf numFmtId="1" fontId="8" fillId="0" borderId="16" xfId="0" applyNumberFormat="1" applyFont="1" applyFill="1" applyBorder="1" applyAlignment="1" applyProtection="1">
      <alignment horizontal="right"/>
      <protection locked="0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1" fontId="4" fillId="12" borderId="3" xfId="0" applyNumberFormat="1" applyFont="1" applyFill="1" applyBorder="1" applyAlignment="1" applyProtection="1">
      <alignment horizontal="right"/>
    </xf>
    <xf numFmtId="1" fontId="8" fillId="0" borderId="46" xfId="0" applyNumberFormat="1" applyFont="1" applyFill="1" applyBorder="1" applyAlignment="1" applyProtection="1">
      <alignment horizontal="right"/>
      <protection locked="0"/>
    </xf>
    <xf numFmtId="0" fontId="38" fillId="10" borderId="20" xfId="0" applyFont="1" applyFill="1" applyBorder="1" applyAlignment="1" applyProtection="1">
      <alignment horizontal="center" vertical="top" wrapText="1"/>
    </xf>
    <xf numFmtId="0" fontId="38" fillId="10" borderId="51" xfId="0" applyFont="1" applyFill="1" applyBorder="1" applyAlignment="1" applyProtection="1">
      <alignment horizontal="center" vertical="top" wrapText="1"/>
    </xf>
    <xf numFmtId="0" fontId="38" fillId="10" borderId="83" xfId="0" applyFont="1" applyFill="1" applyBorder="1" applyAlignment="1" applyProtection="1">
      <alignment horizontal="center" vertical="top" wrapText="1"/>
    </xf>
    <xf numFmtId="0" fontId="41" fillId="0" borderId="44" xfId="0" applyFont="1" applyBorder="1" applyAlignment="1" applyProtection="1">
      <alignment vertical="top" wrapText="1"/>
    </xf>
    <xf numFmtId="0" fontId="41" fillId="0" borderId="44" xfId="0" applyFont="1" applyBorder="1" applyAlignment="1" applyProtection="1">
      <alignment horizontal="left" vertical="center" wrapText="1"/>
    </xf>
    <xf numFmtId="0" fontId="41" fillId="0" borderId="44" xfId="0" applyFont="1" applyFill="1" applyBorder="1" applyAlignment="1" applyProtection="1">
      <alignment horizontal="left" vertical="center" wrapText="1"/>
    </xf>
    <xf numFmtId="0" fontId="41" fillId="0" borderId="44" xfId="0" applyFont="1" applyFill="1" applyBorder="1" applyAlignment="1" applyProtection="1">
      <alignment vertical="justify"/>
    </xf>
    <xf numFmtId="0" fontId="41" fillId="0" borderId="44" xfId="0" applyFont="1" applyBorder="1" applyAlignment="1" applyProtection="1">
      <alignment vertical="justify"/>
    </xf>
    <xf numFmtId="0" fontId="41" fillId="0" borderId="44" xfId="0" applyFont="1" applyBorder="1" applyProtection="1"/>
    <xf numFmtId="0" fontId="41" fillId="0" borderId="75" xfId="0" applyFont="1" applyBorder="1" applyAlignment="1" applyProtection="1">
      <alignment horizontal="justify" vertical="center" wrapText="1"/>
    </xf>
    <xf numFmtId="0" fontId="28" fillId="12" borderId="21" xfId="2" applyNumberFormat="1" applyFont="1" applyFill="1" applyBorder="1" applyAlignment="1" applyProtection="1"/>
    <xf numFmtId="0" fontId="41" fillId="0" borderId="45" xfId="0" applyFont="1" applyBorder="1" applyAlignment="1" applyProtection="1">
      <alignment horizontal="left" vertical="center" wrapText="1" indent="1"/>
    </xf>
    <xf numFmtId="0" fontId="41" fillId="0" borderId="44" xfId="0" applyFont="1" applyBorder="1" applyAlignment="1" applyProtection="1">
      <alignment horizontal="left" vertical="center" wrapText="1" indent="1"/>
    </xf>
    <xf numFmtId="0" fontId="41" fillId="0" borderId="44" xfId="0" applyFont="1" applyFill="1" applyBorder="1" applyAlignment="1" applyProtection="1">
      <alignment horizontal="left" vertical="center" wrapText="1" indent="1"/>
    </xf>
    <xf numFmtId="0" fontId="41" fillId="0" borderId="44" xfId="0" applyFont="1" applyFill="1" applyBorder="1" applyAlignment="1" applyProtection="1">
      <alignment horizontal="left" vertical="justify" indent="1"/>
    </xf>
    <xf numFmtId="0" fontId="41" fillId="0" borderId="44" xfId="0" applyFont="1" applyBorder="1" applyAlignment="1" applyProtection="1">
      <alignment horizontal="left" vertical="justify" indent="1"/>
    </xf>
    <xf numFmtId="0" fontId="41" fillId="0" borderId="44" xfId="0" applyFont="1" applyBorder="1" applyAlignment="1" applyProtection="1">
      <alignment horizontal="left" indent="1"/>
    </xf>
    <xf numFmtId="0" fontId="41" fillId="0" borderId="17" xfId="0" applyFont="1" applyBorder="1" applyAlignment="1" applyProtection="1">
      <alignment horizontal="left" wrapText="1" indent="1"/>
    </xf>
    <xf numFmtId="0" fontId="42" fillId="10" borderId="46" xfId="0" applyFont="1" applyFill="1" applyBorder="1" applyAlignment="1" applyProtection="1">
      <alignment vertical="justify" wrapText="1"/>
    </xf>
    <xf numFmtId="0" fontId="42" fillId="10" borderId="44" xfId="0" applyFont="1" applyFill="1" applyBorder="1" applyAlignment="1" applyProtection="1">
      <alignment vertical="top" wrapText="1"/>
    </xf>
    <xf numFmtId="0" fontId="42" fillId="10" borderId="44" xfId="0" applyFont="1" applyFill="1" applyBorder="1" applyAlignment="1" applyProtection="1">
      <alignment horizontal="left" vertical="center" wrapText="1"/>
    </xf>
    <xf numFmtId="0" fontId="42" fillId="10" borderId="44" xfId="0" applyFont="1" applyFill="1" applyBorder="1" applyAlignment="1" applyProtection="1">
      <alignment vertical="justify"/>
    </xf>
    <xf numFmtId="0" fontId="42" fillId="10" borderId="44" xfId="0" applyFont="1" applyFill="1" applyBorder="1" applyAlignment="1" applyProtection="1">
      <alignment horizontal="justify" vertical="center"/>
    </xf>
    <xf numFmtId="0" fontId="42" fillId="10" borderId="74" xfId="0" applyFont="1" applyFill="1" applyBorder="1" applyAlignment="1" applyProtection="1">
      <alignment vertical="justify"/>
    </xf>
    <xf numFmtId="0" fontId="42" fillId="10" borderId="80" xfId="0" applyFont="1" applyFill="1" applyBorder="1" applyAlignment="1" applyProtection="1">
      <alignment vertical="justify"/>
    </xf>
    <xf numFmtId="0" fontId="43" fillId="10" borderId="68" xfId="0" applyFont="1" applyFill="1" applyBorder="1" applyProtection="1"/>
    <xf numFmtId="0" fontId="7" fillId="0" borderId="10" xfId="0" applyFont="1" applyBorder="1" applyAlignment="1" applyProtection="1">
      <alignment horizontal="center" vertical="center" wrapText="1"/>
    </xf>
    <xf numFmtId="0" fontId="9" fillId="0" borderId="57" xfId="0" applyFont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49" fontId="41" fillId="0" borderId="75" xfId="0" applyNumberFormat="1" applyFont="1" applyBorder="1" applyAlignment="1" applyProtection="1">
      <alignment horizontal="center" vertical="top" wrapText="1"/>
    </xf>
    <xf numFmtId="49" fontId="28" fillId="9" borderId="75" xfId="0" applyNumberFormat="1" applyFont="1" applyFill="1" applyBorder="1" applyAlignment="1" applyProtection="1">
      <alignment horizontal="center" vertical="top" wrapText="1"/>
    </xf>
    <xf numFmtId="49" fontId="41" fillId="0" borderId="86" xfId="0" applyNumberFormat="1" applyFont="1" applyBorder="1" applyAlignment="1" applyProtection="1">
      <alignment horizontal="center" vertical="top" wrapText="1"/>
    </xf>
    <xf numFmtId="49" fontId="41" fillId="0" borderId="75" xfId="0" applyNumberFormat="1" applyFont="1" applyBorder="1" applyAlignment="1" applyProtection="1">
      <alignment horizontal="center"/>
    </xf>
    <xf numFmtId="49" fontId="41" fillId="0" borderId="75" xfId="0" applyNumberFormat="1" applyFont="1" applyFill="1" applyBorder="1" applyAlignment="1" applyProtection="1">
      <alignment horizontal="center"/>
    </xf>
    <xf numFmtId="49" fontId="28" fillId="9" borderId="75" xfId="0" applyNumberFormat="1" applyFont="1" applyFill="1" applyBorder="1" applyAlignment="1" applyProtection="1">
      <alignment horizontal="center"/>
    </xf>
    <xf numFmtId="1" fontId="8" fillId="0" borderId="70" xfId="0" applyNumberFormat="1" applyFont="1" applyFill="1" applyBorder="1" applyAlignment="1" applyProtection="1">
      <alignment horizontal="right"/>
      <protection locked="0"/>
    </xf>
    <xf numFmtId="1" fontId="8" fillId="0" borderId="60" xfId="0" applyNumberFormat="1" applyFont="1" applyFill="1" applyBorder="1" applyAlignment="1" applyProtection="1">
      <alignment horizontal="right"/>
      <protection locked="0"/>
    </xf>
    <xf numFmtId="1" fontId="4" fillId="12" borderId="10" xfId="0" applyNumberFormat="1" applyFont="1" applyFill="1" applyBorder="1" applyAlignment="1" applyProtection="1">
      <alignment horizontal="right"/>
    </xf>
    <xf numFmtId="1" fontId="4" fillId="12" borderId="57" xfId="0" applyNumberFormat="1" applyFont="1" applyFill="1" applyBorder="1" applyAlignment="1" applyProtection="1">
      <alignment horizontal="right"/>
    </xf>
    <xf numFmtId="49" fontId="28" fillId="12" borderId="21" xfId="0" applyNumberFormat="1" applyFont="1" applyFill="1" applyBorder="1" applyAlignment="1" applyProtection="1">
      <alignment horizontal="center"/>
    </xf>
    <xf numFmtId="1" fontId="4" fillId="12" borderId="9" xfId="0" applyNumberFormat="1" applyFont="1" applyFill="1" applyBorder="1" applyAlignment="1" applyProtection="1">
      <alignment horizontal="right"/>
    </xf>
    <xf numFmtId="49" fontId="28" fillId="9" borderId="79" xfId="0" applyNumberFormat="1" applyFont="1" applyFill="1" applyBorder="1" applyAlignment="1" applyProtection="1">
      <alignment horizontal="center"/>
    </xf>
    <xf numFmtId="49" fontId="41" fillId="0" borderId="73" xfId="0" applyNumberFormat="1" applyFont="1" applyBorder="1" applyAlignment="1" applyProtection="1">
      <alignment horizontal="center"/>
    </xf>
    <xf numFmtId="49" fontId="28" fillId="9" borderId="73" xfId="0" applyNumberFormat="1" applyFont="1" applyFill="1" applyBorder="1" applyAlignment="1" applyProtection="1">
      <alignment horizontal="center"/>
    </xf>
    <xf numFmtId="49" fontId="28" fillId="9" borderId="62" xfId="0" applyNumberFormat="1" applyFont="1" applyFill="1" applyBorder="1" applyAlignment="1" applyProtection="1">
      <alignment horizontal="center"/>
    </xf>
    <xf numFmtId="49" fontId="4" fillId="0" borderId="60" xfId="0" applyNumberFormat="1" applyFont="1" applyFill="1" applyBorder="1" applyAlignment="1" applyProtection="1">
      <alignment horizontal="right"/>
    </xf>
    <xf numFmtId="1" fontId="4" fillId="12" borderId="22" xfId="0" applyNumberFormat="1" applyFont="1" applyFill="1" applyBorder="1" applyAlignment="1" applyProtection="1">
      <alignment horizontal="right" wrapText="1"/>
    </xf>
    <xf numFmtId="1" fontId="4" fillId="12" borderId="23" xfId="0" applyNumberFormat="1" applyFont="1" applyFill="1" applyBorder="1" applyAlignment="1" applyProtection="1">
      <alignment horizontal="right" wrapText="1"/>
    </xf>
    <xf numFmtId="1" fontId="4" fillId="12" borderId="81" xfId="0" applyNumberFormat="1" applyFont="1" applyFill="1" applyBorder="1" applyAlignment="1" applyProtection="1">
      <alignment horizontal="right" wrapText="1"/>
    </xf>
    <xf numFmtId="49" fontId="4" fillId="0" borderId="70" xfId="0" applyNumberFormat="1" applyFont="1" applyFill="1" applyBorder="1" applyAlignment="1" applyProtection="1">
      <alignment horizontal="right"/>
    </xf>
    <xf numFmtId="49" fontId="4" fillId="0" borderId="4" xfId="0" applyNumberFormat="1" applyFont="1" applyFill="1" applyBorder="1" applyAlignment="1" applyProtection="1">
      <alignment horizontal="right"/>
    </xf>
    <xf numFmtId="1" fontId="4" fillId="12" borderId="28" xfId="0" applyNumberFormat="1" applyFont="1" applyFill="1" applyBorder="1" applyAlignment="1" applyProtection="1">
      <alignment horizontal="right" wrapText="1"/>
    </xf>
    <xf numFmtId="1" fontId="4" fillId="12" borderId="51" xfId="0" applyNumberFormat="1" applyFont="1" applyFill="1" applyBorder="1" applyAlignment="1" applyProtection="1">
      <alignment horizontal="right" wrapText="1"/>
    </xf>
    <xf numFmtId="49" fontId="4" fillId="12" borderId="3" xfId="0" applyNumberFormat="1" applyFont="1" applyFill="1" applyBorder="1" applyAlignment="1" applyProtection="1">
      <alignment horizontal="right"/>
    </xf>
    <xf numFmtId="49" fontId="4" fillId="0" borderId="16" xfId="0" applyNumberFormat="1" applyFont="1" applyFill="1" applyBorder="1" applyAlignment="1" applyProtection="1">
      <alignment horizontal="right"/>
    </xf>
    <xf numFmtId="49" fontId="28" fillId="9" borderId="80" xfId="0" applyNumberFormat="1" applyFont="1" applyFill="1" applyBorder="1" applyAlignment="1" applyProtection="1">
      <alignment horizontal="center" vertical="top" wrapText="1"/>
    </xf>
    <xf numFmtId="0" fontId="38" fillId="10" borderId="14" xfId="0" applyFont="1" applyFill="1" applyBorder="1" applyAlignment="1" applyProtection="1">
      <alignment horizontal="center" vertical="top" wrapText="1"/>
    </xf>
    <xf numFmtId="0" fontId="7" fillId="0" borderId="26" xfId="0" applyFont="1" applyBorder="1" applyProtection="1"/>
    <xf numFmtId="1" fontId="8" fillId="0" borderId="0" xfId="0" applyNumberFormat="1" applyFont="1" applyFill="1" applyBorder="1" applyProtection="1">
      <protection locked="0"/>
    </xf>
    <xf numFmtId="0" fontId="7" fillId="0" borderId="26" xfId="0" applyFont="1" applyBorder="1" applyAlignment="1" applyProtection="1">
      <alignment vertical="top" wrapText="1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4" fillId="0" borderId="0" xfId="0" applyNumberFormat="1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28" fillId="0" borderId="44" xfId="0" applyFont="1" applyBorder="1" applyAlignment="1" applyProtection="1">
      <alignment horizontal="left" vertical="center" wrapText="1"/>
    </xf>
    <xf numFmtId="2" fontId="41" fillId="0" borderId="44" xfId="0" applyNumberFormat="1" applyFont="1" applyBorder="1" applyAlignment="1" applyProtection="1">
      <alignment horizontal="left" vertical="center" wrapText="1" indent="1"/>
    </xf>
    <xf numFmtId="0" fontId="42" fillId="10" borderId="44" xfId="0" applyNumberFormat="1" applyFont="1" applyFill="1" applyBorder="1" applyAlignment="1" applyProtection="1">
      <alignment horizontal="left" vertical="center" wrapText="1"/>
    </xf>
    <xf numFmtId="0" fontId="28" fillId="0" borderId="44" xfId="0" applyNumberFormat="1" applyFont="1" applyFill="1" applyBorder="1" applyAlignment="1" applyProtection="1">
      <alignment vertical="center" wrapText="1"/>
    </xf>
    <xf numFmtId="0" fontId="41" fillId="0" borderId="44" xfId="0" applyFont="1" applyFill="1" applyBorder="1" applyAlignment="1" applyProtection="1">
      <alignment horizontal="left" vertical="center" indent="1"/>
    </xf>
    <xf numFmtId="0" fontId="41" fillId="0" borderId="44" xfId="0" applyFont="1" applyFill="1" applyBorder="1" applyAlignment="1" applyProtection="1">
      <alignment vertical="justify" wrapText="1"/>
    </xf>
    <xf numFmtId="0" fontId="44" fillId="12" borderId="21" xfId="2" applyNumberFormat="1" applyFont="1" applyFill="1" applyBorder="1" applyAlignment="1" applyProtection="1"/>
    <xf numFmtId="0" fontId="45" fillId="12" borderId="21" xfId="0" applyFont="1" applyFill="1" applyBorder="1" applyProtection="1"/>
    <xf numFmtId="1" fontId="46" fillId="0" borderId="0" xfId="0" applyNumberFormat="1" applyFont="1" applyFill="1" applyBorder="1" applyProtection="1">
      <protection locked="0"/>
    </xf>
    <xf numFmtId="0" fontId="7" fillId="10" borderId="22" xfId="0" applyFont="1" applyFill="1" applyBorder="1" applyAlignment="1" applyProtection="1">
      <alignment horizontal="center" vertical="justify"/>
    </xf>
    <xf numFmtId="0" fontId="7" fillId="10" borderId="23" xfId="0" applyFont="1" applyFill="1" applyBorder="1" applyAlignment="1" applyProtection="1">
      <alignment horizontal="center" vertical="justify"/>
    </xf>
    <xf numFmtId="1" fontId="7" fillId="0" borderId="30" xfId="0" applyNumberFormat="1" applyFont="1" applyFill="1" applyBorder="1" applyProtection="1">
      <protection locked="0"/>
    </xf>
    <xf numFmtId="1" fontId="7" fillId="0" borderId="57" xfId="0" applyNumberFormat="1" applyFont="1" applyFill="1" applyBorder="1" applyProtection="1">
      <protection locked="0"/>
    </xf>
    <xf numFmtId="1" fontId="7" fillId="0" borderId="13" xfId="0" applyNumberFormat="1" applyFont="1" applyFill="1" applyBorder="1" applyProtection="1">
      <protection locked="0"/>
    </xf>
    <xf numFmtId="1" fontId="7" fillId="0" borderId="25" xfId="0" applyNumberFormat="1" applyFont="1" applyFill="1" applyBorder="1" applyProtection="1">
      <protection locked="0"/>
    </xf>
    <xf numFmtId="1" fontId="7" fillId="0" borderId="26" xfId="0" applyNumberFormat="1" applyFont="1" applyFill="1" applyBorder="1" applyProtection="1">
      <protection locked="0"/>
    </xf>
    <xf numFmtId="1" fontId="7" fillId="0" borderId="43" xfId="0" applyNumberFormat="1" applyFont="1" applyFill="1" applyBorder="1" applyProtection="1">
      <protection locked="0"/>
    </xf>
    <xf numFmtId="1" fontId="7" fillId="0" borderId="44" xfId="0" applyNumberFormat="1" applyFont="1" applyFill="1" applyBorder="1" applyProtection="1">
      <protection locked="0"/>
    </xf>
    <xf numFmtId="0" fontId="8" fillId="0" borderId="0" xfId="0" applyNumberFormat="1" applyFont="1" applyFill="1" applyBorder="1" applyProtection="1"/>
    <xf numFmtId="0" fontId="7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7" fillId="0" borderId="0" xfId="2" applyNumberFormat="1" applyFont="1" applyFill="1" applyBorder="1" applyAlignment="1" applyProtection="1">
      <alignment horizontal="center" vertical="center"/>
      <protection locked="0"/>
    </xf>
    <xf numFmtId="0" fontId="9" fillId="0" borderId="0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/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wrapText="1"/>
    </xf>
    <xf numFmtId="0" fontId="7" fillId="0" borderId="10" xfId="0" applyFont="1" applyBorder="1" applyAlignment="1" applyProtection="1">
      <alignment horizontal="left" vertical="top" wrapText="1"/>
    </xf>
    <xf numFmtId="0" fontId="7" fillId="0" borderId="10" xfId="0" applyFont="1" applyBorder="1" applyAlignment="1" applyProtection="1">
      <alignment horizontal="left" wrapText="1"/>
    </xf>
    <xf numFmtId="49" fontId="7" fillId="13" borderId="10" xfId="0" applyNumberFormat="1" applyFont="1" applyFill="1" applyBorder="1" applyAlignment="1" applyProtection="1">
      <alignment horizontal="center"/>
    </xf>
    <xf numFmtId="1" fontId="4" fillId="2" borderId="11" xfId="0" applyNumberFormat="1" applyFont="1" applyFill="1" applyBorder="1" applyProtection="1"/>
    <xf numFmtId="0" fontId="0" fillId="0" borderId="0" xfId="0" applyAlignment="1" applyProtection="1"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1" fontId="9" fillId="12" borderId="57" xfId="0" applyNumberFormat="1" applyFont="1" applyFill="1" applyBorder="1" applyProtection="1"/>
    <xf numFmtId="1" fontId="9" fillId="12" borderId="25" xfId="0" applyNumberFormat="1" applyFont="1" applyFill="1" applyBorder="1" applyProtection="1"/>
    <xf numFmtId="1" fontId="9" fillId="12" borderId="30" xfId="0" applyNumberFormat="1" applyFont="1" applyFill="1" applyBorder="1" applyProtection="1"/>
    <xf numFmtId="1" fontId="9" fillId="12" borderId="10" xfId="0" applyNumberFormat="1" applyFont="1" applyFill="1" applyBorder="1" applyProtection="1"/>
    <xf numFmtId="1" fontId="9" fillId="12" borderId="26" xfId="0" applyNumberFormat="1" applyFont="1" applyFill="1" applyBorder="1" applyProtection="1"/>
    <xf numFmtId="1" fontId="9" fillId="12" borderId="13" xfId="0" applyNumberFormat="1" applyFont="1" applyFill="1" applyBorder="1" applyProtection="1"/>
    <xf numFmtId="1" fontId="9" fillId="12" borderId="79" xfId="0" applyNumberFormat="1" applyFont="1" applyFill="1" applyBorder="1" applyProtection="1"/>
    <xf numFmtId="1" fontId="9" fillId="12" borderId="73" xfId="0" applyNumberFormat="1" applyFont="1" applyFill="1" applyBorder="1" applyProtection="1"/>
    <xf numFmtId="1" fontId="4" fillId="2" borderId="54" xfId="0" applyNumberFormat="1" applyFont="1" applyFill="1" applyBorder="1" applyProtection="1"/>
    <xf numFmtId="1" fontId="4" fillId="2" borderId="65" xfId="0" applyNumberFormat="1" applyFont="1" applyFill="1" applyBorder="1" applyProtection="1"/>
    <xf numFmtId="1" fontId="4" fillId="2" borderId="26" xfId="0" applyNumberFormat="1" applyFont="1" applyFill="1" applyBorder="1" applyAlignment="1" applyProtection="1">
      <alignment horizontal="right"/>
    </xf>
    <xf numFmtId="1" fontId="4" fillId="2" borderId="64" xfId="0" applyNumberFormat="1" applyFont="1" applyFill="1" applyBorder="1" applyProtection="1"/>
    <xf numFmtId="1" fontId="4" fillId="2" borderId="76" xfId="0" applyNumberFormat="1" applyFont="1" applyFill="1" applyBorder="1" applyProtection="1"/>
    <xf numFmtId="0" fontId="3" fillId="0" borderId="1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2" applyNumberFormat="1" applyFont="1" applyFill="1" applyProtection="1">
      <protection locked="0"/>
    </xf>
    <xf numFmtId="0" fontId="4" fillId="3" borderId="7" xfId="0" applyFont="1" applyFill="1" applyBorder="1" applyAlignment="1">
      <alignment horizontal="left" vertical="center" wrapText="1"/>
    </xf>
    <xf numFmtId="0" fontId="4" fillId="0" borderId="61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0" fontId="4" fillId="12" borderId="8" xfId="0" applyNumberFormat="1" applyFont="1" applyFill="1" applyBorder="1" applyAlignment="1" applyProtection="1">
      <alignment horizontal="right"/>
      <protection locked="0"/>
    </xf>
    <xf numFmtId="0" fontId="4" fillId="0" borderId="9" xfId="0" applyNumberFormat="1" applyFont="1" applyFill="1" applyBorder="1" applyAlignment="1" applyProtection="1">
      <alignment horizontal="right"/>
      <protection locked="0"/>
    </xf>
    <xf numFmtId="0" fontId="4" fillId="0" borderId="4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41" fillId="0" borderId="44" xfId="0" applyFont="1" applyFill="1" applyBorder="1" applyAlignment="1" applyProtection="1">
      <alignment horizontal="left" vertical="justify" wrapText="1" indent="1"/>
    </xf>
    <xf numFmtId="0" fontId="7" fillId="10" borderId="5" xfId="0" applyFont="1" applyFill="1" applyBorder="1" applyAlignment="1" applyProtection="1">
      <alignment horizontal="center"/>
    </xf>
    <xf numFmtId="0" fontId="7" fillId="10" borderId="71" xfId="0" applyFont="1" applyFill="1" applyBorder="1" applyAlignment="1" applyProtection="1">
      <alignment horizontal="center" vertical="justify"/>
    </xf>
    <xf numFmtId="0" fontId="4" fillId="12" borderId="1" xfId="0" applyFont="1" applyFill="1" applyBorder="1" applyProtection="1"/>
    <xf numFmtId="49" fontId="7" fillId="12" borderId="82" xfId="0" applyNumberFormat="1" applyFont="1" applyFill="1" applyBorder="1" applyAlignment="1" applyProtection="1">
      <alignment horizontal="center"/>
    </xf>
    <xf numFmtId="0" fontId="48" fillId="10" borderId="30" xfId="4" applyNumberFormat="1" applyFont="1" applyFill="1" applyBorder="1" applyAlignment="1" applyProtection="1">
      <alignment wrapText="1"/>
    </xf>
    <xf numFmtId="0" fontId="3" fillId="0" borderId="13" xfId="4" applyNumberFormat="1" applyFont="1" applyBorder="1" applyAlignment="1" applyProtection="1">
      <alignment horizontal="left" wrapText="1"/>
    </xf>
    <xf numFmtId="0" fontId="3" fillId="0" borderId="13" xfId="4" applyNumberFormat="1" applyFont="1" applyBorder="1" applyAlignment="1" applyProtection="1">
      <alignment horizontal="left" wrapText="1" indent="1"/>
    </xf>
    <xf numFmtId="0" fontId="48" fillId="10" borderId="13" xfId="4" applyNumberFormat="1" applyFont="1" applyFill="1" applyBorder="1" applyAlignment="1" applyProtection="1">
      <alignment wrapText="1"/>
    </xf>
    <xf numFmtId="0" fontId="3" fillId="0" borderId="13" xfId="0" applyNumberFormat="1" applyFont="1" applyBorder="1" applyAlignment="1" applyProtection="1">
      <alignment horizontal="left" vertical="center" wrapText="1" indent="1"/>
    </xf>
    <xf numFmtId="0" fontId="48" fillId="10" borderId="13" xfId="4" applyNumberFormat="1" applyFont="1" applyFill="1" applyBorder="1" applyAlignment="1" applyProtection="1">
      <alignment vertical="center" wrapText="1"/>
    </xf>
    <xf numFmtId="0" fontId="48" fillId="10" borderId="13" xfId="0" applyNumberFormat="1" applyFont="1" applyFill="1" applyBorder="1" applyAlignment="1" applyProtection="1">
      <alignment wrapText="1"/>
    </xf>
    <xf numFmtId="0" fontId="48" fillId="10" borderId="13" xfId="0" applyNumberFormat="1" applyFont="1" applyFill="1" applyBorder="1" applyAlignment="1" applyProtection="1">
      <alignment vertical="center" wrapText="1"/>
    </xf>
    <xf numFmtId="0" fontId="3" fillId="8" borderId="13" xfId="4" applyNumberFormat="1" applyFont="1" applyFill="1" applyBorder="1" applyAlignment="1" applyProtection="1">
      <alignment wrapText="1"/>
    </xf>
    <xf numFmtId="0" fontId="3" fillId="8" borderId="13" xfId="4" applyNumberFormat="1" applyFont="1" applyFill="1" applyBorder="1" applyAlignment="1" applyProtection="1">
      <alignment horizontal="left" wrapText="1" indent="1"/>
    </xf>
    <xf numFmtId="0" fontId="48" fillId="10" borderId="13" xfId="0" applyNumberFormat="1" applyFont="1" applyFill="1" applyBorder="1" applyAlignment="1" applyProtection="1">
      <alignment horizontal="left" vertical="center" wrapText="1"/>
    </xf>
    <xf numFmtId="0" fontId="48" fillId="10" borderId="13" xfId="4" applyNumberFormat="1" applyFont="1" applyFill="1" applyBorder="1" applyAlignment="1" applyProtection="1">
      <alignment horizontal="left" wrapText="1"/>
    </xf>
    <xf numFmtId="49" fontId="3" fillId="9" borderId="25" xfId="4" applyNumberFormat="1" applyFont="1" applyFill="1" applyBorder="1" applyAlignment="1" applyProtection="1">
      <alignment horizontal="center" vertical="center"/>
    </xf>
    <xf numFmtId="49" fontId="3" fillId="0" borderId="26" xfId="4" applyNumberFormat="1" applyFont="1" applyFill="1" applyBorder="1" applyAlignment="1" applyProtection="1">
      <alignment horizontal="center" vertical="center"/>
    </xf>
    <xf numFmtId="49" fontId="3" fillId="9" borderId="26" xfId="4" applyNumberFormat="1" applyFont="1" applyFill="1" applyBorder="1" applyAlignment="1" applyProtection="1">
      <alignment horizontal="center" vertical="center"/>
    </xf>
    <xf numFmtId="49" fontId="3" fillId="0" borderId="26" xfId="0" applyNumberFormat="1" applyFont="1" applyFill="1" applyBorder="1" applyAlignment="1" applyProtection="1">
      <alignment horizontal="center" vertical="center"/>
    </xf>
    <xf numFmtId="49" fontId="3" fillId="9" borderId="26" xfId="0" applyNumberFormat="1" applyFont="1" applyFill="1" applyBorder="1" applyAlignment="1" applyProtection="1">
      <alignment horizontal="center" vertical="center"/>
    </xf>
    <xf numFmtId="1" fontId="9" fillId="12" borderId="1" xfId="0" applyNumberFormat="1" applyFont="1" applyFill="1" applyBorder="1" applyProtection="1"/>
    <xf numFmtId="1" fontId="9" fillId="12" borderId="72" xfId="0" applyNumberFormat="1" applyFont="1" applyFill="1" applyBorder="1" applyProtection="1"/>
    <xf numFmtId="1" fontId="9" fillId="12" borderId="82" xfId="0" applyNumberFormat="1" applyFont="1" applyFill="1" applyBorder="1" applyProtection="1"/>
    <xf numFmtId="1" fontId="7" fillId="0" borderId="67" xfId="0" applyNumberFormat="1" applyFont="1" applyFill="1" applyBorder="1" applyProtection="1">
      <protection locked="0"/>
    </xf>
    <xf numFmtId="1" fontId="7" fillId="0" borderId="54" xfId="0" applyNumberFormat="1" applyFont="1" applyFill="1" applyBorder="1" applyProtection="1">
      <protection locked="0"/>
    </xf>
    <xf numFmtId="1" fontId="9" fillId="12" borderId="54" xfId="0" applyNumberFormat="1" applyFont="1" applyFill="1" applyBorder="1" applyProtection="1"/>
    <xf numFmtId="1" fontId="9" fillId="12" borderId="64" xfId="0" applyNumberFormat="1" applyFont="1" applyFill="1" applyBorder="1" applyProtection="1"/>
    <xf numFmtId="1" fontId="9" fillId="12" borderId="2" xfId="0" applyNumberFormat="1" applyFont="1" applyFill="1" applyBorder="1" applyProtection="1"/>
    <xf numFmtId="1" fontId="9" fillId="12" borderId="67" xfId="0" applyNumberFormat="1" applyFont="1" applyFill="1" applyBorder="1" applyProtection="1"/>
    <xf numFmtId="1" fontId="7" fillId="0" borderId="64" xfId="0" applyNumberFormat="1" applyFont="1" applyFill="1" applyBorder="1" applyProtection="1">
      <protection locked="0"/>
    </xf>
    <xf numFmtId="1" fontId="9" fillId="12" borderId="39" xfId="0" applyNumberFormat="1" applyFont="1" applyFill="1" applyBorder="1" applyProtection="1"/>
    <xf numFmtId="1" fontId="9" fillId="12" borderId="68" xfId="0" applyNumberFormat="1" applyFont="1" applyFill="1" applyBorder="1" applyProtection="1"/>
    <xf numFmtId="1" fontId="9" fillId="12" borderId="55" xfId="0" applyNumberFormat="1" applyFont="1" applyFill="1" applyBorder="1" applyProtection="1"/>
    <xf numFmtId="1" fontId="7" fillId="0" borderId="47" xfId="0" applyNumberFormat="1" applyFont="1" applyFill="1" applyBorder="1" applyProtection="1">
      <protection locked="0"/>
    </xf>
    <xf numFmtId="0" fontId="3" fillId="8" borderId="13" xfId="4" applyNumberFormat="1" applyFont="1" applyFill="1" applyBorder="1" applyAlignment="1" applyProtection="1">
      <alignment horizontal="left" wrapText="1"/>
    </xf>
    <xf numFmtId="0" fontId="3" fillId="8" borderId="67" xfId="4" applyNumberFormat="1" applyFont="1" applyFill="1" applyBorder="1" applyAlignment="1" applyProtection="1">
      <alignment horizontal="left" wrapText="1" inden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49" fontId="3" fillId="0" borderId="64" xfId="4" applyNumberFormat="1" applyFont="1" applyFill="1" applyBorder="1" applyAlignment="1" applyProtection="1">
      <alignment horizontal="center" vertical="center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9" fillId="0" borderId="10" xfId="6" applyFont="1" applyBorder="1" applyProtection="1">
      <protection locked="0"/>
    </xf>
    <xf numFmtId="0" fontId="7" fillId="0" borderId="10" xfId="6" applyFont="1" applyBorder="1" applyAlignment="1" applyProtection="1">
      <alignment horizontal="center"/>
      <protection locked="0"/>
    </xf>
    <xf numFmtId="0" fontId="53" fillId="0" borderId="10" xfId="6" applyFont="1" applyBorder="1" applyAlignment="1" applyProtection="1">
      <alignment horizontal="left" vertical="center" wrapText="1"/>
      <protection locked="0"/>
    </xf>
    <xf numFmtId="0" fontId="54" fillId="13" borderId="10" xfId="6" applyFont="1" applyFill="1" applyBorder="1" applyAlignment="1" applyProtection="1">
      <alignment horizontal="center" vertical="center" wrapText="1"/>
      <protection locked="0"/>
    </xf>
    <xf numFmtId="0" fontId="55" fillId="0" borderId="10" xfId="6" applyFont="1" applyBorder="1" applyAlignment="1" applyProtection="1">
      <alignment wrapText="1"/>
      <protection locked="0"/>
    </xf>
    <xf numFmtId="0" fontId="9" fillId="0" borderId="10" xfId="6" applyFont="1" applyFill="1" applyBorder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13" borderId="10" xfId="0" applyFont="1" applyFill="1" applyBorder="1" applyProtection="1"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53" fillId="0" borderId="10" xfId="0" applyFont="1" applyBorder="1" applyAlignment="1" applyProtection="1">
      <alignment horizontal="left" vertical="center" wrapText="1"/>
      <protection locked="0"/>
    </xf>
    <xf numFmtId="0" fontId="50" fillId="13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right" vertical="center" wrapText="1"/>
      <protection locked="0"/>
    </xf>
    <xf numFmtId="0" fontId="4" fillId="0" borderId="0" xfId="7" applyFont="1" applyProtection="1">
      <protection locked="0"/>
    </xf>
    <xf numFmtId="0" fontId="3" fillId="0" borderId="0" xfId="7" applyFont="1" applyProtection="1">
      <protection locked="0"/>
    </xf>
    <xf numFmtId="0" fontId="4" fillId="0" borderId="10" xfId="7" applyFont="1" applyBorder="1" applyProtection="1">
      <protection locked="0"/>
    </xf>
    <xf numFmtId="0" fontId="3" fillId="13" borderId="10" xfId="7" applyFont="1" applyFill="1" applyBorder="1" applyProtection="1">
      <protection locked="0"/>
    </xf>
    <xf numFmtId="0" fontId="4" fillId="0" borderId="10" xfId="7" applyFont="1" applyBorder="1" applyAlignment="1" applyProtection="1">
      <alignment horizontal="center" vertical="center"/>
      <protection locked="0"/>
    </xf>
    <xf numFmtId="0" fontId="50" fillId="0" borderId="10" xfId="6" applyFont="1" applyBorder="1" applyAlignment="1" applyProtection="1">
      <alignment wrapText="1"/>
      <protection locked="0"/>
    </xf>
    <xf numFmtId="0" fontId="7" fillId="0" borderId="10" xfId="6" applyNumberFormat="1" applyFont="1" applyBorder="1" applyAlignment="1" applyProtection="1">
      <alignment horizontal="left" vertical="center" wrapText="1"/>
      <protection locked="0"/>
    </xf>
    <xf numFmtId="0" fontId="49" fillId="0" borderId="10" xfId="6" applyFont="1" applyBorder="1" applyAlignment="1" applyProtection="1">
      <protection locked="0"/>
    </xf>
    <xf numFmtId="0" fontId="9" fillId="0" borderId="0" xfId="7" applyFont="1" applyProtection="1">
      <protection locked="0"/>
    </xf>
    <xf numFmtId="0" fontId="7" fillId="0" borderId="0" xfId="6" applyNumberFormat="1" applyFont="1" applyBorder="1" applyAlignment="1" applyProtection="1">
      <alignment horizontal="left" vertical="center" wrapText="1"/>
      <protection locked="0"/>
    </xf>
    <xf numFmtId="0" fontId="49" fillId="0" borderId="0" xfId="6" applyFont="1" applyBorder="1" applyAlignment="1" applyProtection="1">
      <protection locked="0"/>
    </xf>
    <xf numFmtId="0" fontId="50" fillId="0" borderId="0" xfId="6" applyFont="1" applyFill="1" applyBorder="1" applyAlignment="1" applyProtection="1">
      <alignment horizontal="center" vertical="center" wrapText="1"/>
      <protection locked="0"/>
    </xf>
    <xf numFmtId="0" fontId="3" fillId="0" borderId="0" xfId="7" applyFont="1" applyBorder="1" applyAlignment="1" applyProtection="1">
      <alignment horizontal="center"/>
      <protection locked="0"/>
    </xf>
    <xf numFmtId="0" fontId="50" fillId="0" borderId="0" xfId="6" applyFont="1" applyBorder="1" applyAlignment="1" applyProtection="1">
      <alignment wrapText="1"/>
      <protection locked="0"/>
    </xf>
    <xf numFmtId="0" fontId="3" fillId="13" borderId="10" xfId="7" applyFont="1" applyFill="1" applyBorder="1" applyAlignment="1" applyProtection="1">
      <alignment horizontal="center"/>
      <protection locked="0"/>
    </xf>
    <xf numFmtId="0" fontId="7" fillId="13" borderId="10" xfId="0" applyFont="1" applyFill="1" applyBorder="1" applyAlignment="1" applyProtection="1">
      <alignment horizontal="center"/>
    </xf>
    <xf numFmtId="0" fontId="4" fillId="0" borderId="10" xfId="7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right" wrapText="1"/>
      <protection locked="0"/>
    </xf>
    <xf numFmtId="0" fontId="7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Protection="1">
      <protection locked="0"/>
    </xf>
    <xf numFmtId="0" fontId="3" fillId="0" borderId="13" xfId="0" applyFont="1" applyBorder="1" applyProtection="1">
      <protection locked="0"/>
    </xf>
    <xf numFmtId="0" fontId="13" fillId="6" borderId="40" xfId="0" applyFont="1" applyFill="1" applyBorder="1" applyAlignment="1">
      <alignment horizontal="center"/>
    </xf>
    <xf numFmtId="0" fontId="13" fillId="6" borderId="41" xfId="0" applyFont="1" applyFill="1" applyBorder="1" applyAlignment="1">
      <alignment horizontal="center"/>
    </xf>
    <xf numFmtId="0" fontId="13" fillId="6" borderId="42" xfId="0" applyFont="1" applyFill="1" applyBorder="1" applyAlignment="1">
      <alignment horizontal="center"/>
    </xf>
    <xf numFmtId="0" fontId="35" fillId="6" borderId="52" xfId="1" applyFont="1" applyFill="1" applyBorder="1" applyAlignment="1" applyProtection="1">
      <alignment horizontal="left" vertical="center"/>
    </xf>
    <xf numFmtId="0" fontId="35" fillId="6" borderId="0" xfId="1" applyFont="1" applyFill="1" applyBorder="1" applyAlignment="1" applyProtection="1">
      <alignment horizontal="left" vertical="center"/>
    </xf>
    <xf numFmtId="0" fontId="35" fillId="6" borderId="48" xfId="1" applyFont="1" applyFill="1" applyBorder="1" applyAlignment="1" applyProtection="1">
      <alignment horizontal="left" vertical="center"/>
    </xf>
    <xf numFmtId="0" fontId="29" fillId="0" borderId="8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0" fillId="6" borderId="50" xfId="0" applyFont="1" applyFill="1" applyBorder="1" applyAlignment="1" applyProtection="1">
      <alignment horizontal="center" vertical="center" wrapText="1"/>
    </xf>
    <xf numFmtId="0" fontId="10" fillId="6" borderId="53" xfId="0" applyFont="1" applyFill="1" applyBorder="1" applyAlignment="1" applyProtection="1">
      <alignment horizontal="center" vertical="center" wrapText="1"/>
    </xf>
    <xf numFmtId="0" fontId="10" fillId="6" borderId="55" xfId="0" applyFont="1" applyFill="1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 wrapText="1"/>
    </xf>
    <xf numFmtId="0" fontId="10" fillId="0" borderId="28" xfId="0" applyFont="1" applyFill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52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 wrapText="1"/>
    </xf>
    <xf numFmtId="0" fontId="10" fillId="0" borderId="44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57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67" xfId="0" applyFont="1" applyBorder="1" applyAlignment="1" applyProtection="1">
      <alignment horizontal="center" vertical="center" wrapText="1"/>
    </xf>
    <xf numFmtId="0" fontId="10" fillId="0" borderId="54" xfId="0" applyFont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64" xfId="0" applyFont="1" applyBorder="1" applyAlignment="1" applyProtection="1">
      <alignment horizontal="center" vertical="center" wrapText="1"/>
    </xf>
    <xf numFmtId="0" fontId="0" fillId="7" borderId="70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60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73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27" fillId="6" borderId="50" xfId="0" applyFont="1" applyFill="1" applyBorder="1" applyAlignment="1" applyProtection="1">
      <alignment horizontal="center" vertical="center" wrapText="1"/>
    </xf>
    <xf numFmtId="0" fontId="27" fillId="6" borderId="53" xfId="0" applyFont="1" applyFill="1" applyBorder="1" applyAlignment="1" applyProtection="1">
      <alignment horizontal="center" vertical="center" wrapText="1"/>
    </xf>
    <xf numFmtId="0" fontId="27" fillId="6" borderId="55" xfId="0" applyFont="1" applyFill="1" applyBorder="1" applyAlignment="1" applyProtection="1">
      <alignment horizontal="center" vertical="center" wrapText="1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66" xfId="0" applyFont="1" applyBorder="1" applyAlignment="1" applyProtection="1">
      <alignment horizontal="center" vertical="center" wrapText="1"/>
      <protection locked="0"/>
    </xf>
    <xf numFmtId="0" fontId="10" fillId="0" borderId="50" xfId="0" applyFont="1" applyFill="1" applyBorder="1" applyAlignment="1" applyProtection="1">
      <alignment horizontal="center" vertical="center" wrapText="1"/>
    </xf>
    <xf numFmtId="0" fontId="10" fillId="0" borderId="53" xfId="0" applyFont="1" applyFill="1" applyBorder="1" applyAlignment="1" applyProtection="1">
      <alignment horizontal="center" vertical="center" wrapText="1"/>
    </xf>
    <xf numFmtId="0" fontId="10" fillId="0" borderId="55" xfId="0" applyFont="1" applyFill="1" applyBorder="1" applyAlignment="1" applyProtection="1">
      <alignment horizontal="center" vertical="center" wrapText="1"/>
    </xf>
    <xf numFmtId="0" fontId="27" fillId="6" borderId="79" xfId="0" applyFont="1" applyFill="1" applyBorder="1" applyAlignment="1" applyProtection="1">
      <alignment horizontal="center" vertical="center" wrapText="1"/>
    </xf>
    <xf numFmtId="0" fontId="27" fillId="6" borderId="73" xfId="0" applyFont="1" applyFill="1" applyBorder="1" applyAlignment="1" applyProtection="1">
      <alignment horizontal="center" vertical="center" wrapText="1"/>
    </xf>
    <xf numFmtId="0" fontId="27" fillId="6" borderId="68" xfId="0" applyFont="1" applyFill="1" applyBorder="1" applyAlignment="1" applyProtection="1">
      <alignment horizontal="center" vertical="center" wrapText="1"/>
    </xf>
    <xf numFmtId="0" fontId="10" fillId="6" borderId="35" xfId="0" applyFont="1" applyFill="1" applyBorder="1" applyAlignment="1" applyProtection="1">
      <alignment horizontal="center" vertical="center" wrapText="1"/>
    </xf>
    <xf numFmtId="0" fontId="10" fillId="6" borderId="24" xfId="0" applyFont="1" applyFill="1" applyBorder="1" applyAlignment="1" applyProtection="1">
      <alignment horizontal="center" vertical="center" wrapText="1"/>
    </xf>
    <xf numFmtId="0" fontId="10" fillId="6" borderId="52" xfId="0" applyFont="1" applyFill="1" applyBorder="1" applyAlignment="1" applyProtection="1">
      <alignment horizontal="center" vertical="center" wrapText="1"/>
    </xf>
    <xf numFmtId="0" fontId="10" fillId="6" borderId="48" xfId="0" applyFont="1" applyFill="1" applyBorder="1" applyAlignment="1" applyProtection="1">
      <alignment horizontal="center" vertical="center" wrapText="1"/>
    </xf>
    <xf numFmtId="0" fontId="10" fillId="6" borderId="37" xfId="0" applyFont="1" applyFill="1" applyBorder="1" applyAlignment="1" applyProtection="1">
      <alignment horizontal="center" vertical="center" wrapText="1"/>
    </xf>
    <xf numFmtId="0" fontId="10" fillId="6" borderId="39" xfId="0" applyFont="1" applyFill="1" applyBorder="1" applyAlignment="1" applyProtection="1">
      <alignment horizontal="center" vertical="center" wrapText="1"/>
    </xf>
    <xf numFmtId="0" fontId="10" fillId="6" borderId="79" xfId="0" applyFont="1" applyFill="1" applyBorder="1" applyAlignment="1" applyProtection="1">
      <alignment horizontal="center" vertical="center" wrapText="1"/>
    </xf>
    <xf numFmtId="0" fontId="10" fillId="6" borderId="73" xfId="0" applyFont="1" applyFill="1" applyBorder="1" applyAlignment="1" applyProtection="1">
      <alignment horizontal="center" vertical="center" wrapText="1"/>
    </xf>
    <xf numFmtId="0" fontId="10" fillId="6" borderId="68" xfId="0" applyFont="1" applyFill="1" applyBorder="1" applyAlignment="1" applyProtection="1">
      <alignment horizontal="center" vertical="center" wrapText="1"/>
    </xf>
    <xf numFmtId="0" fontId="10" fillId="6" borderId="23" xfId="0" applyFont="1" applyFill="1" applyBorder="1" applyAlignment="1" applyProtection="1">
      <alignment horizontal="center" vertical="center" wrapText="1"/>
    </xf>
    <xf numFmtId="0" fontId="10" fillId="6" borderId="72" xfId="0" applyFont="1" applyFill="1" applyBorder="1" applyAlignment="1" applyProtection="1">
      <alignment horizontal="center" vertical="center" wrapText="1"/>
    </xf>
    <xf numFmtId="0" fontId="10" fillId="6" borderId="31" xfId="0" applyFont="1" applyFill="1" applyBorder="1" applyAlignment="1" applyProtection="1">
      <alignment horizontal="center" vertical="center" wrapText="1"/>
    </xf>
    <xf numFmtId="0" fontId="10" fillId="6" borderId="2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36" xfId="0" applyFont="1" applyFill="1" applyBorder="1" applyAlignment="1" applyProtection="1">
      <alignment horizontal="center" vertical="center" wrapText="1"/>
    </xf>
    <xf numFmtId="0" fontId="10" fillId="6" borderId="78" xfId="0" applyFont="1" applyFill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6" borderId="77" xfId="0" applyFont="1" applyFill="1" applyBorder="1" applyAlignment="1" applyProtection="1">
      <alignment horizontal="center" vertical="center" wrapText="1"/>
    </xf>
    <xf numFmtId="0" fontId="10" fillId="6" borderId="71" xfId="0" applyFont="1" applyFill="1" applyBorder="1" applyAlignment="1" applyProtection="1">
      <alignment horizontal="center" vertical="center" wrapText="1"/>
    </xf>
    <xf numFmtId="0" fontId="10" fillId="6" borderId="22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10" fillId="6" borderId="25" xfId="0" applyFont="1" applyFill="1" applyBorder="1" applyAlignment="1" applyProtection="1">
      <alignment horizontal="center" vertical="center" wrapText="1"/>
    </xf>
    <xf numFmtId="0" fontId="10" fillId="6" borderId="69" xfId="0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6" xfId="0" applyFont="1" applyBorder="1" applyAlignment="1" applyProtection="1">
      <alignment horizontal="center" vertical="center" textRotation="90" wrapText="1"/>
    </xf>
    <xf numFmtId="0" fontId="7" fillId="0" borderId="72" xfId="0" applyFont="1" applyBorder="1" applyAlignment="1" applyProtection="1">
      <alignment horizontal="center" vertical="center" textRotation="90" wrapText="1"/>
    </xf>
    <xf numFmtId="0" fontId="7" fillId="0" borderId="43" xfId="0" applyFont="1" applyBorder="1" applyAlignment="1" applyProtection="1">
      <alignment horizontal="center" vertical="center" textRotation="90" wrapText="1"/>
    </xf>
    <xf numFmtId="0" fontId="7" fillId="0" borderId="44" xfId="0" applyFont="1" applyBorder="1" applyAlignment="1" applyProtection="1">
      <alignment horizontal="center" vertical="center" textRotation="90" wrapText="1"/>
    </xf>
    <xf numFmtId="0" fontId="7" fillId="0" borderId="47" xfId="0" applyFont="1" applyBorder="1" applyAlignment="1" applyProtection="1">
      <alignment horizontal="center" vertical="center" textRotation="90" wrapText="1"/>
    </xf>
    <xf numFmtId="0" fontId="9" fillId="11" borderId="43" xfId="0" applyFont="1" applyFill="1" applyBorder="1" applyAlignment="1" applyProtection="1">
      <alignment horizontal="center" vertical="center" textRotation="90" wrapText="1"/>
    </xf>
    <xf numFmtId="0" fontId="9" fillId="11" borderId="44" xfId="0" applyFont="1" applyFill="1" applyBorder="1" applyAlignment="1" applyProtection="1">
      <alignment horizontal="center" vertical="center" textRotation="90" wrapText="1"/>
    </xf>
    <xf numFmtId="0" fontId="9" fillId="11" borderId="47" xfId="0" applyFont="1" applyFill="1" applyBorder="1" applyAlignment="1" applyProtection="1">
      <alignment horizontal="center" vertical="center" textRotation="90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textRotation="90" wrapText="1"/>
    </xf>
    <xf numFmtId="0" fontId="9" fillId="4" borderId="8" xfId="0" applyFont="1" applyFill="1" applyBorder="1" applyAlignment="1" applyProtection="1">
      <alignment horizontal="center" vertical="center" textRotation="90" wrapText="1"/>
    </xf>
    <xf numFmtId="0" fontId="9" fillId="4" borderId="5" xfId="0" applyFont="1" applyFill="1" applyBorder="1" applyAlignment="1" applyProtection="1">
      <alignment horizontal="center" vertical="center" textRotation="90" wrapText="1"/>
    </xf>
    <xf numFmtId="0" fontId="9" fillId="4" borderId="1" xfId="0" applyFont="1" applyFill="1" applyBorder="1" applyAlignment="1" applyProtection="1">
      <alignment horizontal="center" vertical="center" textRotation="90" wrapText="1"/>
    </xf>
    <xf numFmtId="0" fontId="7" fillId="0" borderId="9" xfId="0" applyFont="1" applyFill="1" applyBorder="1" applyAlignment="1" applyProtection="1">
      <alignment horizontal="center" vertical="center" textRotation="90" wrapText="1"/>
    </xf>
    <xf numFmtId="0" fontId="7" fillId="0" borderId="6" xfId="0" applyFont="1" applyFill="1" applyBorder="1" applyAlignment="1" applyProtection="1">
      <alignment horizontal="center" vertical="center" textRotation="90" wrapText="1"/>
    </xf>
    <xf numFmtId="0" fontId="7" fillId="0" borderId="72" xfId="0" applyFont="1" applyFill="1" applyBorder="1" applyAlignment="1" applyProtection="1">
      <alignment horizontal="center" vertical="center" textRotation="90" wrapText="1"/>
    </xf>
    <xf numFmtId="0" fontId="7" fillId="0" borderId="31" xfId="0" applyFont="1" applyBorder="1" applyAlignment="1" applyProtection="1">
      <alignment horizontal="center" vertical="center" textRotation="90" wrapText="1"/>
    </xf>
    <xf numFmtId="0" fontId="7" fillId="0" borderId="71" xfId="0" applyFont="1" applyBorder="1" applyAlignment="1" applyProtection="1">
      <alignment horizontal="center" vertical="center" textRotation="90" wrapText="1"/>
    </xf>
    <xf numFmtId="0" fontId="7" fillId="0" borderId="2" xfId="0" applyFont="1" applyBorder="1" applyAlignment="1" applyProtection="1">
      <alignment horizontal="center" vertical="center" textRotation="90" wrapText="1"/>
    </xf>
    <xf numFmtId="0" fontId="22" fillId="0" borderId="10" xfId="0" applyFont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22" fillId="0" borderId="75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9" fillId="4" borderId="23" xfId="0" applyFont="1" applyFill="1" applyBorder="1" applyAlignment="1" applyProtection="1">
      <alignment horizontal="center" vertical="center" textRotation="90" wrapText="1"/>
    </xf>
    <xf numFmtId="0" fontId="9" fillId="4" borderId="6" xfId="0" applyFont="1" applyFill="1" applyBorder="1" applyAlignment="1" applyProtection="1">
      <alignment horizontal="center" vertical="center" textRotation="90" wrapText="1"/>
    </xf>
    <xf numFmtId="0" fontId="9" fillId="4" borderId="72" xfId="0" applyFont="1" applyFill="1" applyBorder="1" applyAlignment="1" applyProtection="1">
      <alignment horizontal="center" vertical="center" textRotation="90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textRotation="90" wrapText="1"/>
    </xf>
    <xf numFmtId="0" fontId="7" fillId="0" borderId="0" xfId="0" applyFont="1" applyBorder="1" applyAlignment="1" applyProtection="1">
      <alignment horizontal="center" vertical="center" textRotation="90" wrapText="1"/>
    </xf>
    <xf numFmtId="0" fontId="7" fillId="0" borderId="38" xfId="0" applyFont="1" applyBorder="1" applyAlignment="1" applyProtection="1">
      <alignment horizontal="center" vertical="center" textRotation="90" wrapText="1"/>
    </xf>
    <xf numFmtId="0" fontId="48" fillId="0" borderId="22" xfId="0" applyFont="1" applyBorder="1" applyAlignment="1" applyProtection="1">
      <alignment horizontal="center" vertical="center" wrapText="1"/>
    </xf>
    <xf numFmtId="0" fontId="48" fillId="0" borderId="5" xfId="0" applyFont="1" applyBorder="1" applyAlignment="1" applyProtection="1">
      <alignment horizontal="center" vertical="center" wrapText="1"/>
    </xf>
    <xf numFmtId="0" fontId="48" fillId="0" borderId="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textRotation="90" wrapText="1"/>
    </xf>
    <xf numFmtId="0" fontId="7" fillId="0" borderId="5" xfId="0" applyFont="1" applyBorder="1" applyAlignment="1" applyProtection="1">
      <alignment horizontal="center" vertical="center" textRotation="90" wrapText="1"/>
    </xf>
    <xf numFmtId="0" fontId="7" fillId="0" borderId="1" xfId="0" applyFont="1" applyBorder="1" applyAlignment="1" applyProtection="1">
      <alignment horizontal="center" vertical="center" textRotation="90" wrapText="1"/>
    </xf>
    <xf numFmtId="0" fontId="9" fillId="0" borderId="79" xfId="0" applyFont="1" applyBorder="1" applyAlignment="1" applyProtection="1">
      <alignment horizontal="center" vertical="center" wrapText="1"/>
    </xf>
    <xf numFmtId="0" fontId="9" fillId="0" borderId="74" xfId="0" applyFont="1" applyBorder="1" applyAlignment="1" applyProtection="1">
      <alignment horizontal="center" vertical="center" wrapText="1"/>
    </xf>
    <xf numFmtId="0" fontId="9" fillId="0" borderId="69" xfId="0" applyFont="1" applyBorder="1" applyAlignment="1" applyProtection="1">
      <alignment horizontal="center" vertical="center" wrapText="1"/>
    </xf>
    <xf numFmtId="0" fontId="7" fillId="0" borderId="81" xfId="0" applyFont="1" applyBorder="1" applyAlignment="1" applyProtection="1">
      <alignment horizontal="center" vertical="center" textRotation="90" wrapText="1"/>
    </xf>
    <xf numFmtId="0" fontId="7" fillId="0" borderId="78" xfId="0" applyFont="1" applyBorder="1" applyAlignment="1" applyProtection="1">
      <alignment horizontal="center" vertical="center" textRotation="90" wrapText="1"/>
    </xf>
    <xf numFmtId="0" fontId="7" fillId="0" borderId="82" xfId="0" applyFont="1" applyBorder="1" applyAlignment="1" applyProtection="1">
      <alignment horizontal="center" vertical="center" textRotation="90" wrapText="1"/>
    </xf>
    <xf numFmtId="0" fontId="7" fillId="0" borderId="12" xfId="0" applyFont="1" applyBorder="1" applyAlignment="1" applyProtection="1">
      <alignment horizontal="center" vertical="center" textRotation="90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75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4" fillId="11" borderId="11" xfId="0" applyFont="1" applyFill="1" applyBorder="1" applyAlignment="1" applyProtection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justify"/>
    </xf>
    <xf numFmtId="0" fontId="3" fillId="0" borderId="26" xfId="0" applyFont="1" applyBorder="1" applyAlignment="1" applyProtection="1">
      <alignment horizontal="right"/>
    </xf>
    <xf numFmtId="0" fontId="8" fillId="0" borderId="75" xfId="0" applyFont="1" applyBorder="1" applyAlignment="1" applyProtection="1">
      <alignment horizontal="right"/>
    </xf>
    <xf numFmtId="0" fontId="8" fillId="0" borderId="60" xfId="0" applyFont="1" applyBorder="1" applyAlignment="1" applyProtection="1">
      <alignment horizontal="right"/>
    </xf>
    <xf numFmtId="0" fontId="8" fillId="0" borderId="11" xfId="0" applyFont="1" applyBorder="1" applyAlignment="1" applyProtection="1">
      <alignment horizontal="center" vertical="center" textRotation="90" wrapText="1"/>
    </xf>
    <xf numFmtId="0" fontId="4" fillId="0" borderId="0" xfId="0" applyFont="1" applyAlignment="1" applyProtection="1">
      <alignment horizontal="center"/>
    </xf>
    <xf numFmtId="0" fontId="4" fillId="0" borderId="26" xfId="0" applyFont="1" applyBorder="1" applyAlignment="1" applyProtection="1">
      <alignment horizontal="center" vertical="justify" wrapText="1"/>
    </xf>
    <xf numFmtId="0" fontId="4" fillId="0" borderId="75" xfId="0" applyFont="1" applyBorder="1" applyAlignment="1" applyProtection="1">
      <alignment horizontal="center" vertical="justify" wrapText="1"/>
    </xf>
    <xf numFmtId="0" fontId="4" fillId="0" borderId="60" xfId="0" applyFont="1" applyBorder="1" applyAlignment="1" applyProtection="1">
      <alignment horizontal="center" vertical="justify" wrapText="1"/>
    </xf>
    <xf numFmtId="0" fontId="8" fillId="0" borderId="26" xfId="0" applyFont="1" applyBorder="1" applyAlignment="1" applyProtection="1">
      <alignment horizontal="left" vertical="justify"/>
    </xf>
    <xf numFmtId="0" fontId="8" fillId="0" borderId="75" xfId="0" applyFont="1" applyBorder="1" applyAlignment="1" applyProtection="1">
      <alignment horizontal="left" vertical="justify"/>
    </xf>
    <xf numFmtId="0" fontId="8" fillId="0" borderId="60" xfId="0" applyFont="1" applyBorder="1" applyAlignment="1" applyProtection="1">
      <alignment horizontal="left" vertical="justify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8" fillId="0" borderId="81" xfId="0" applyFont="1" applyBorder="1" applyAlignment="1" applyProtection="1">
      <alignment horizontal="center" vertical="center" textRotation="90" wrapText="1"/>
    </xf>
    <xf numFmtId="0" fontId="8" fillId="0" borderId="78" xfId="0" applyFont="1" applyBorder="1" applyAlignment="1" applyProtection="1">
      <alignment horizontal="center" vertical="center" textRotation="90" wrapText="1"/>
    </xf>
    <xf numFmtId="0" fontId="8" fillId="0" borderId="29" xfId="0" applyFont="1" applyBorder="1" applyAlignment="1" applyProtection="1">
      <alignment horizontal="center" vertical="center" textRotation="90" wrapText="1"/>
    </xf>
    <xf numFmtId="0" fontId="8" fillId="0" borderId="30" xfId="0" applyFont="1" applyBorder="1" applyAlignment="1" applyProtection="1">
      <alignment horizontal="center" vertical="center" textRotation="90" wrapText="1"/>
    </xf>
    <xf numFmtId="0" fontId="8" fillId="0" borderId="13" xfId="0" applyFont="1" applyBorder="1" applyAlignment="1" applyProtection="1">
      <alignment horizontal="center" vertical="center" textRotation="90" wrapText="1"/>
    </xf>
    <xf numFmtId="0" fontId="8" fillId="0" borderId="57" xfId="0" applyFont="1" applyFill="1" applyBorder="1" applyAlignment="1" applyProtection="1">
      <alignment horizontal="center" vertical="center" textRotation="90" wrapText="1"/>
    </xf>
    <xf numFmtId="0" fontId="8" fillId="0" borderId="10" xfId="0" applyFont="1" applyFill="1" applyBorder="1" applyAlignment="1" applyProtection="1">
      <alignment horizontal="center" vertical="center" textRotation="90" wrapText="1"/>
    </xf>
    <xf numFmtId="0" fontId="4" fillId="4" borderId="25" xfId="0" applyFont="1" applyFill="1" applyBorder="1" applyAlignment="1" applyProtection="1">
      <alignment horizontal="center" vertical="center" textRotation="90" wrapText="1"/>
    </xf>
    <xf numFmtId="0" fontId="4" fillId="4" borderId="26" xfId="0" applyFont="1" applyFill="1" applyBorder="1" applyAlignment="1" applyProtection="1">
      <alignment horizontal="center" vertical="center" textRotation="90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57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11" borderId="74" xfId="0" applyFont="1" applyFill="1" applyBorder="1" applyAlignment="1" applyProtection="1">
      <alignment horizontal="center" vertical="center" textRotation="90" wrapText="1"/>
    </xf>
    <xf numFmtId="0" fontId="4" fillId="11" borderId="75" xfId="0" applyFont="1" applyFill="1" applyBorder="1" applyAlignment="1" applyProtection="1">
      <alignment horizontal="center" vertical="center" textRotation="90" wrapText="1"/>
    </xf>
    <xf numFmtId="0" fontId="4" fillId="4" borderId="13" xfId="0" applyFont="1" applyFill="1" applyBorder="1" applyAlignment="1" applyProtection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/>
    </xf>
    <xf numFmtId="0" fontId="9" fillId="0" borderId="49" xfId="0" applyFont="1" applyBorder="1" applyAlignment="1" applyProtection="1">
      <alignment horizontal="center"/>
    </xf>
    <xf numFmtId="0" fontId="9" fillId="0" borderId="51" xfId="0" applyFont="1" applyBorder="1" applyAlignment="1" applyProtection="1">
      <alignment horizontal="center"/>
    </xf>
    <xf numFmtId="0" fontId="9" fillId="0" borderId="35" xfId="0" applyFont="1" applyBorder="1" applyAlignment="1" applyProtection="1">
      <alignment horizontal="center" vertical="center" wrapText="1" shrinkToFit="1"/>
    </xf>
    <xf numFmtId="0" fontId="9" fillId="0" borderId="36" xfId="0" applyFont="1" applyBorder="1" applyAlignment="1" applyProtection="1">
      <alignment horizontal="center" vertical="center" wrapText="1" shrinkToFit="1"/>
    </xf>
    <xf numFmtId="0" fontId="9" fillId="0" borderId="24" xfId="0" applyFont="1" applyBorder="1" applyAlignment="1" applyProtection="1">
      <alignment horizontal="center" vertical="center" wrapText="1" shrinkToFit="1"/>
    </xf>
    <xf numFmtId="1" fontId="4" fillId="0" borderId="10" xfId="0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Border="1" applyAlignment="1" applyProtection="1">
      <alignment horizontal="right" vertical="justify"/>
      <protection locked="0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7" fillId="0" borderId="54" xfId="0" applyFont="1" applyFill="1" applyBorder="1" applyAlignment="1" applyProtection="1">
      <alignment horizontal="center" vertical="center" textRotation="90" wrapText="1"/>
    </xf>
    <xf numFmtId="0" fontId="9" fillId="11" borderId="10" xfId="0" applyFont="1" applyFill="1" applyBorder="1" applyAlignment="1" applyProtection="1">
      <alignment horizontal="center" vertical="center" textRotation="90" wrapText="1"/>
    </xf>
    <xf numFmtId="0" fontId="9" fillId="11" borderId="54" xfId="0" applyFont="1" applyFill="1" applyBorder="1" applyAlignment="1" applyProtection="1">
      <alignment horizontal="center" vertical="center" textRotation="90" wrapText="1"/>
    </xf>
    <xf numFmtId="0" fontId="9" fillId="0" borderId="0" xfId="0" applyFont="1" applyBorder="1" applyAlignment="1" applyProtection="1">
      <alignment horizontal="center" vertical="center" textRotation="90" wrapText="1"/>
    </xf>
    <xf numFmtId="0" fontId="9" fillId="0" borderId="38" xfId="0" applyFont="1" applyBorder="1" applyAlignment="1" applyProtection="1">
      <alignment horizontal="center" vertical="center" textRotation="90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center" vertical="center" textRotation="90" wrapText="1"/>
    </xf>
    <xf numFmtId="0" fontId="7" fillId="0" borderId="55" xfId="0" applyFont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7" fillId="0" borderId="54" xfId="0" applyFont="1" applyBorder="1" applyAlignment="1" applyProtection="1">
      <alignment horizontal="center" vertical="center" textRotation="90" wrapText="1"/>
    </xf>
    <xf numFmtId="0" fontId="7" fillId="0" borderId="27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7" fillId="0" borderId="65" xfId="0" applyFont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7" fillId="0" borderId="65" xfId="0" applyFont="1" applyFill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67" xfId="0" applyFont="1" applyBorder="1" applyAlignment="1" applyProtection="1">
      <alignment horizontal="center" vertical="center" textRotation="90" wrapText="1"/>
    </xf>
    <xf numFmtId="0" fontId="9" fillId="11" borderId="57" xfId="0" applyFont="1" applyFill="1" applyBorder="1" applyAlignment="1" applyProtection="1">
      <alignment horizontal="center" vertical="center" textRotation="90" wrapText="1"/>
    </xf>
    <xf numFmtId="0" fontId="7" fillId="6" borderId="57" xfId="0" applyFont="1" applyFill="1" applyBorder="1" applyAlignment="1" applyProtection="1">
      <alignment horizontal="center" vertical="center" textRotation="90" wrapText="1"/>
    </xf>
    <xf numFmtId="0" fontId="7" fillId="6" borderId="10" xfId="0" applyFont="1" applyFill="1" applyBorder="1" applyAlignment="1" applyProtection="1">
      <alignment horizontal="center" vertical="center" textRotation="90" wrapText="1"/>
    </xf>
    <xf numFmtId="0" fontId="7" fillId="6" borderId="54" xfId="0" applyFont="1" applyFill="1" applyBorder="1" applyAlignment="1" applyProtection="1">
      <alignment horizontal="center" vertical="center" textRotation="90" wrapText="1"/>
    </xf>
    <xf numFmtId="0" fontId="7" fillId="0" borderId="57" xfId="0" applyFont="1" applyFill="1" applyBorder="1" applyAlignment="1" applyProtection="1">
      <alignment horizontal="center" vertical="center" textRotation="90" wrapText="1"/>
    </xf>
    <xf numFmtId="0" fontId="7" fillId="0" borderId="9" xfId="0" applyFont="1" applyBorder="1" applyAlignment="1" applyProtection="1">
      <alignment horizontal="left" vertical="distributed"/>
    </xf>
    <xf numFmtId="0" fontId="7" fillId="0" borderId="16" xfId="0" applyFont="1" applyBorder="1" applyAlignment="1" applyProtection="1">
      <alignment horizontal="left" vertical="distributed"/>
    </xf>
    <xf numFmtId="0" fontId="7" fillId="0" borderId="24" xfId="0" applyFont="1" applyBorder="1" applyAlignment="1" applyProtection="1">
      <alignment horizontal="center" vertical="center" textRotation="90" wrapText="1" shrinkToFit="1"/>
    </xf>
    <xf numFmtId="0" fontId="7" fillId="0" borderId="0" xfId="0" applyFont="1" applyBorder="1" applyAlignment="1" applyProtection="1">
      <alignment horizontal="center" vertical="center" textRotation="90" wrapText="1" shrinkToFit="1"/>
    </xf>
    <xf numFmtId="0" fontId="7" fillId="0" borderId="38" xfId="0" applyFont="1" applyBorder="1" applyAlignment="1" applyProtection="1">
      <alignment horizontal="center" vertical="center" textRotation="90" wrapText="1" shrinkToFit="1"/>
    </xf>
    <xf numFmtId="0" fontId="7" fillId="0" borderId="30" xfId="0" applyFont="1" applyBorder="1" applyAlignment="1" applyProtection="1">
      <alignment horizontal="center" vertical="center" textRotation="90" wrapText="1"/>
    </xf>
    <xf numFmtId="0" fontId="7" fillId="0" borderId="57" xfId="0" applyFont="1" applyBorder="1" applyAlignment="1" applyProtection="1">
      <alignment horizontal="center" vertical="center" textRotation="90" wrapText="1"/>
    </xf>
    <xf numFmtId="0" fontId="9" fillId="0" borderId="57" xfId="0" applyFont="1" applyBorder="1" applyAlignment="1" applyProtection="1">
      <alignment horizontal="center" vertical="center" wrapText="1"/>
    </xf>
    <xf numFmtId="0" fontId="26" fillId="0" borderId="43" xfId="0" applyFont="1" applyBorder="1" applyAlignment="1" applyProtection="1">
      <alignment horizontal="center" vertical="center" wrapText="1"/>
    </xf>
    <xf numFmtId="0" fontId="26" fillId="0" borderId="44" xfId="0" applyFont="1" applyBorder="1" applyAlignment="1" applyProtection="1">
      <alignment horizontal="center" vertical="center" wrapText="1"/>
    </xf>
    <xf numFmtId="0" fontId="26" fillId="0" borderId="47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right" vertical="top" wrapText="1"/>
    </xf>
    <xf numFmtId="0" fontId="8" fillId="0" borderId="75" xfId="0" applyFont="1" applyBorder="1" applyAlignment="1" applyProtection="1">
      <alignment horizontal="right" vertical="top" wrapText="1"/>
    </xf>
    <xf numFmtId="0" fontId="8" fillId="0" borderId="60" xfId="0" applyFont="1" applyBorder="1" applyAlignment="1" applyProtection="1">
      <alignment horizontal="right" vertical="top" wrapText="1"/>
    </xf>
    <xf numFmtId="0" fontId="8" fillId="0" borderId="10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 vertical="top" wrapText="1"/>
    </xf>
    <xf numFmtId="0" fontId="8" fillId="0" borderId="26" xfId="0" applyFont="1" applyBorder="1" applyAlignment="1" applyProtection="1">
      <alignment horizontal="center" vertical="top" wrapText="1"/>
    </xf>
    <xf numFmtId="0" fontId="4" fillId="11" borderId="13" xfId="0" applyFont="1" applyFill="1" applyBorder="1" applyAlignment="1" applyProtection="1">
      <alignment horizontal="center" vertical="center" textRotation="90" wrapText="1"/>
    </xf>
    <xf numFmtId="0" fontId="4" fillId="0" borderId="10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 vertical="top" wrapText="1"/>
    </xf>
    <xf numFmtId="0" fontId="4" fillId="0" borderId="75" xfId="0" applyFont="1" applyBorder="1" applyAlignment="1" applyProtection="1">
      <alignment horizontal="center" vertical="top" wrapText="1"/>
    </xf>
    <xf numFmtId="0" fontId="4" fillId="0" borderId="60" xfId="0" applyFont="1" applyBorder="1" applyAlignment="1" applyProtection="1">
      <alignment horizontal="center" vertical="top" wrapText="1"/>
    </xf>
    <xf numFmtId="0" fontId="4" fillId="11" borderId="43" xfId="0" applyFont="1" applyFill="1" applyBorder="1" applyAlignment="1" applyProtection="1">
      <alignment horizontal="center" vertical="center" textRotation="90" wrapText="1"/>
    </xf>
    <xf numFmtId="0" fontId="4" fillId="11" borderId="44" xfId="0" applyFont="1" applyFill="1" applyBorder="1" applyAlignment="1" applyProtection="1">
      <alignment horizontal="center" vertical="center" textRotation="90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justify" textRotation="90"/>
    </xf>
    <xf numFmtId="0" fontId="8" fillId="0" borderId="11" xfId="0" applyFont="1" applyBorder="1" applyAlignment="1" applyProtection="1">
      <alignment horizontal="center" vertical="justify" textRotation="90"/>
    </xf>
    <xf numFmtId="0" fontId="8" fillId="0" borderId="57" xfId="0" applyFont="1" applyBorder="1" applyAlignment="1" applyProtection="1">
      <alignment horizontal="center" vertical="center" wrapText="1"/>
    </xf>
    <xf numFmtId="0" fontId="4" fillId="4" borderId="59" xfId="0" applyFont="1" applyFill="1" applyBorder="1" applyAlignment="1" applyProtection="1">
      <alignment horizontal="center" vertical="center" textRotation="90" wrapText="1"/>
    </xf>
    <xf numFmtId="0" fontId="4" fillId="4" borderId="11" xfId="0" applyFont="1" applyFill="1" applyBorder="1" applyAlignment="1" applyProtection="1">
      <alignment horizontal="center" vertical="center" textRotation="90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textRotation="90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center" wrapText="1"/>
    </xf>
    <xf numFmtId="0" fontId="8" fillId="0" borderId="56" xfId="0" applyFont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3" borderId="60" xfId="0" applyFont="1" applyFill="1" applyBorder="1" applyAlignment="1" applyProtection="1">
      <alignment horizontal="center" vertical="center" textRotation="90" wrapText="1"/>
    </xf>
    <xf numFmtId="0" fontId="37" fillId="0" borderId="0" xfId="0" applyFont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0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textRotation="90" wrapText="1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67" xfId="0" applyFont="1" applyBorder="1" applyAlignment="1" applyProtection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</xf>
    <xf numFmtId="0" fontId="4" fillId="0" borderId="65" xfId="0" applyFont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textRotation="90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" fillId="0" borderId="73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8">
    <cellStyle name="Normal 2" xfId="4"/>
    <cellStyle name="Normal 2 2" xfId="5"/>
    <cellStyle name="Normal 4" xfId="6"/>
    <cellStyle name="Normal_Sheet1" xfId="2"/>
    <cellStyle name="Normal_Sheet1 3" xfId="7"/>
    <cellStyle name="Нормален" xfId="0" builtinId="0"/>
    <cellStyle name="Процент" xfId="3" builtinId="5"/>
    <cellStyle name="Хипервръзка" xfId="1" builtinId="8"/>
  </cellStyles>
  <dxfs count="8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0" zoomScale="85" zoomScaleNormal="85" workbookViewId="0"/>
  </sheetViews>
  <sheetFormatPr defaultRowHeight="12.75" x14ac:dyDescent="0.2"/>
  <cols>
    <col min="1" max="6" width="9.140625" style="16"/>
    <col min="7" max="7" width="18.7109375" style="16" customWidth="1"/>
    <col min="8" max="8" width="9.140625" style="16"/>
    <col min="9" max="9" width="17.140625" style="16" customWidth="1"/>
    <col min="10" max="10" width="28.5703125" style="16" customWidth="1"/>
    <col min="11" max="11" width="14.85546875" style="16" customWidth="1"/>
    <col min="12" max="16384" width="9.140625" style="16"/>
  </cols>
  <sheetData>
    <row r="1" spans="1:11" s="194" customFormat="1" ht="19.5" customHeight="1" x14ac:dyDescent="0.2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s="194" customFormat="1" ht="19.5" customHeight="1" x14ac:dyDescent="0.2">
      <c r="A2" s="701" t="s">
        <v>331</v>
      </c>
      <c r="B2" s="702"/>
      <c r="C2" s="702"/>
      <c r="D2" s="702"/>
      <c r="E2" s="702"/>
      <c r="F2" s="702"/>
      <c r="G2" s="702"/>
      <c r="H2" s="702"/>
      <c r="I2" s="702"/>
      <c r="J2" s="702"/>
      <c r="K2" s="703"/>
    </row>
    <row r="3" spans="1:11" s="194" customFormat="1" ht="19.5" customHeight="1" x14ac:dyDescent="0.2">
      <c r="A3" s="701" t="s">
        <v>332</v>
      </c>
      <c r="B3" s="702"/>
      <c r="C3" s="702"/>
      <c r="D3" s="702"/>
      <c r="E3" s="702"/>
      <c r="F3" s="702"/>
      <c r="G3" s="702"/>
      <c r="H3" s="702"/>
      <c r="I3" s="702"/>
      <c r="J3" s="702"/>
      <c r="K3" s="703"/>
    </row>
    <row r="4" spans="1:11" s="194" customFormat="1" ht="19.5" customHeight="1" x14ac:dyDescent="0.2">
      <c r="A4" s="701" t="s">
        <v>333</v>
      </c>
      <c r="B4" s="702"/>
      <c r="C4" s="702"/>
      <c r="D4" s="702"/>
      <c r="E4" s="702"/>
      <c r="F4" s="702"/>
      <c r="G4" s="702"/>
      <c r="H4" s="702"/>
      <c r="I4" s="702"/>
      <c r="J4" s="702"/>
      <c r="K4" s="703"/>
    </row>
    <row r="5" spans="1:11" s="194" customFormat="1" ht="19.5" customHeight="1" x14ac:dyDescent="0.2">
      <c r="A5" s="701" t="s">
        <v>334</v>
      </c>
      <c r="B5" s="702"/>
      <c r="C5" s="702"/>
      <c r="D5" s="702"/>
      <c r="E5" s="702"/>
      <c r="F5" s="702"/>
      <c r="G5" s="702"/>
      <c r="H5" s="702"/>
      <c r="I5" s="702"/>
      <c r="J5" s="702"/>
      <c r="K5" s="703"/>
    </row>
    <row r="6" spans="1:11" s="194" customFormat="1" ht="19.5" customHeight="1" x14ac:dyDescent="0.2">
      <c r="A6" s="701" t="s">
        <v>383</v>
      </c>
      <c r="B6" s="702"/>
      <c r="C6" s="702"/>
      <c r="D6" s="702"/>
      <c r="E6" s="702"/>
      <c r="F6" s="702"/>
      <c r="G6" s="702"/>
      <c r="H6" s="702"/>
      <c r="I6" s="702"/>
      <c r="J6" s="702"/>
      <c r="K6" s="703"/>
    </row>
    <row r="7" spans="1:11" s="194" customFormat="1" ht="19.5" customHeight="1" x14ac:dyDescent="0.2">
      <c r="A7" s="701" t="s">
        <v>335</v>
      </c>
      <c r="B7" s="702"/>
      <c r="C7" s="702"/>
      <c r="D7" s="702"/>
      <c r="E7" s="702"/>
      <c r="F7" s="702"/>
      <c r="G7" s="702"/>
      <c r="H7" s="702"/>
      <c r="I7" s="702"/>
      <c r="J7" s="702"/>
      <c r="K7" s="703"/>
    </row>
    <row r="8" spans="1:11" s="194" customFormat="1" ht="19.5" customHeight="1" x14ac:dyDescent="0.2">
      <c r="A8" s="701" t="s">
        <v>337</v>
      </c>
      <c r="B8" s="702"/>
      <c r="C8" s="702"/>
      <c r="D8" s="702"/>
      <c r="E8" s="702"/>
      <c r="F8" s="702"/>
      <c r="G8" s="702"/>
      <c r="H8" s="702"/>
      <c r="I8" s="702"/>
      <c r="J8" s="702"/>
      <c r="K8" s="703"/>
    </row>
    <row r="9" spans="1:11" s="194" customFormat="1" ht="19.5" customHeight="1" x14ac:dyDescent="0.2">
      <c r="A9" s="701" t="s">
        <v>336</v>
      </c>
      <c r="B9" s="702"/>
      <c r="C9" s="702"/>
      <c r="D9" s="702"/>
      <c r="E9" s="702"/>
      <c r="F9" s="702"/>
      <c r="G9" s="702"/>
      <c r="H9" s="702"/>
      <c r="I9" s="702"/>
      <c r="J9" s="702"/>
      <c r="K9" s="703"/>
    </row>
    <row r="10" spans="1:11" s="194" customFormat="1" ht="19.5" customHeight="1" x14ac:dyDescent="0.2">
      <c r="A10" s="701" t="s">
        <v>338</v>
      </c>
      <c r="B10" s="702"/>
      <c r="C10" s="702"/>
      <c r="D10" s="702"/>
      <c r="E10" s="702"/>
      <c r="F10" s="702"/>
      <c r="G10" s="702"/>
      <c r="H10" s="702"/>
      <c r="I10" s="702"/>
      <c r="J10" s="702"/>
      <c r="K10" s="703"/>
    </row>
    <row r="11" spans="1:11" ht="15.75" x14ac:dyDescent="0.25">
      <c r="A11" s="164"/>
      <c r="B11" s="19"/>
      <c r="C11" s="20"/>
      <c r="D11" s="18"/>
      <c r="E11" s="18"/>
      <c r="F11" s="18"/>
      <c r="G11" s="18"/>
      <c r="H11" s="18"/>
      <c r="I11" s="18"/>
      <c r="J11" s="21"/>
      <c r="K11" s="165"/>
    </row>
    <row r="12" spans="1:11" ht="16.5" thickBot="1" x14ac:dyDescent="0.3">
      <c r="A12" s="166"/>
      <c r="B12" s="167"/>
      <c r="C12" s="168"/>
      <c r="D12" s="168"/>
      <c r="E12" s="168"/>
      <c r="F12" s="168"/>
      <c r="G12" s="168"/>
      <c r="H12" s="168"/>
      <c r="I12" s="168"/>
      <c r="J12" s="168"/>
      <c r="K12" s="169"/>
    </row>
    <row r="13" spans="1:11" ht="16.5" thickBot="1" x14ac:dyDescent="0.3">
      <c r="A13" s="698" t="s">
        <v>49</v>
      </c>
      <c r="B13" s="699"/>
      <c r="C13" s="699"/>
      <c r="D13" s="699"/>
      <c r="E13" s="699"/>
      <c r="F13" s="699"/>
      <c r="G13" s="699"/>
      <c r="H13" s="699"/>
      <c r="I13" s="699"/>
      <c r="J13" s="699"/>
      <c r="K13" s="700"/>
    </row>
    <row r="14" spans="1:11" ht="16.5" thickTop="1" x14ac:dyDescent="0.25">
      <c r="A14" s="17"/>
      <c r="B14" s="19"/>
      <c r="C14" s="23" t="s">
        <v>50</v>
      </c>
      <c r="D14" s="24"/>
      <c r="E14" s="24"/>
      <c r="F14" s="24"/>
      <c r="G14" s="24"/>
      <c r="H14" s="24"/>
      <c r="I14" s="24"/>
      <c r="J14" s="25"/>
      <c r="K14" s="22"/>
    </row>
    <row r="15" spans="1:11" ht="16.5" thickBot="1" x14ac:dyDescent="0.3">
      <c r="A15" s="17"/>
      <c r="B15" s="19"/>
      <c r="C15" s="26" t="s">
        <v>51</v>
      </c>
      <c r="D15" s="27"/>
      <c r="E15" s="27"/>
      <c r="F15" s="27"/>
      <c r="G15" s="27"/>
      <c r="H15" s="27"/>
      <c r="I15" s="27"/>
      <c r="J15" s="28"/>
      <c r="K15" s="22"/>
    </row>
    <row r="16" spans="1:11" ht="16.5" thickBot="1" x14ac:dyDescent="0.3">
      <c r="A16" s="29"/>
      <c r="B16" s="30"/>
      <c r="C16" s="31"/>
      <c r="D16" s="30"/>
      <c r="E16" s="30"/>
      <c r="F16" s="30"/>
      <c r="G16" s="30"/>
      <c r="H16" s="30"/>
      <c r="I16" s="30"/>
      <c r="J16" s="30"/>
      <c r="K16" s="32"/>
    </row>
    <row r="17" spans="1:11" ht="49.5" customHeight="1" thickTop="1" x14ac:dyDescent="0.2">
      <c r="A17" s="704" t="s">
        <v>345</v>
      </c>
      <c r="B17" s="704"/>
      <c r="C17" s="704"/>
      <c r="D17" s="704"/>
      <c r="E17" s="704"/>
      <c r="F17" s="704"/>
      <c r="G17" s="704"/>
      <c r="H17" s="704"/>
      <c r="I17" s="704"/>
      <c r="J17" s="704"/>
      <c r="K17" s="704"/>
    </row>
    <row r="18" spans="1:11" ht="49.5" customHeight="1" x14ac:dyDescent="0.2">
      <c r="A18" s="705" t="s">
        <v>346</v>
      </c>
      <c r="B18" s="705"/>
      <c r="C18" s="705"/>
      <c r="D18" s="705"/>
      <c r="E18" s="705"/>
      <c r="F18" s="705"/>
      <c r="G18" s="705"/>
      <c r="H18" s="705"/>
      <c r="I18" s="705"/>
      <c r="J18" s="705"/>
      <c r="K18" s="705"/>
    </row>
    <row r="19" spans="1:11" ht="49.5" customHeight="1" x14ac:dyDescent="0.2">
      <c r="A19" s="705" t="s">
        <v>347</v>
      </c>
      <c r="B19" s="705"/>
      <c r="C19" s="705"/>
      <c r="D19" s="705"/>
      <c r="E19" s="705"/>
      <c r="F19" s="705"/>
      <c r="G19" s="705"/>
      <c r="H19" s="705"/>
      <c r="I19" s="705"/>
      <c r="J19" s="705"/>
      <c r="K19" s="705"/>
    </row>
    <row r="20" spans="1:11" ht="49.5" customHeight="1" x14ac:dyDescent="0.2">
      <c r="A20" s="705" t="s">
        <v>348</v>
      </c>
      <c r="B20" s="705"/>
      <c r="C20" s="705"/>
      <c r="D20" s="705"/>
      <c r="E20" s="705"/>
      <c r="F20" s="705"/>
      <c r="G20" s="705"/>
      <c r="H20" s="705"/>
      <c r="I20" s="705"/>
      <c r="J20" s="705"/>
      <c r="K20" s="705"/>
    </row>
    <row r="21" spans="1:11" ht="49.5" customHeight="1" x14ac:dyDescent="0.2">
      <c r="A21" s="705" t="s">
        <v>349</v>
      </c>
      <c r="B21" s="705"/>
      <c r="C21" s="705"/>
      <c r="D21" s="705"/>
      <c r="E21" s="705"/>
      <c r="F21" s="705"/>
      <c r="G21" s="705"/>
      <c r="H21" s="705"/>
      <c r="I21" s="705"/>
      <c r="J21" s="705"/>
      <c r="K21" s="705"/>
    </row>
    <row r="22" spans="1:11" ht="49.5" customHeight="1" x14ac:dyDescent="0.2">
      <c r="A22" s="705" t="s">
        <v>350</v>
      </c>
      <c r="B22" s="705"/>
      <c r="C22" s="705"/>
      <c r="D22" s="705"/>
      <c r="E22" s="705"/>
      <c r="F22" s="705"/>
      <c r="G22" s="705"/>
      <c r="H22" s="705"/>
      <c r="I22" s="705"/>
      <c r="J22" s="705"/>
      <c r="K22" s="705"/>
    </row>
    <row r="23" spans="1:11" ht="49.5" customHeight="1" x14ac:dyDescent="0.2">
      <c r="A23" s="705" t="s">
        <v>351</v>
      </c>
      <c r="B23" s="705"/>
      <c r="C23" s="705"/>
      <c r="D23" s="705"/>
      <c r="E23" s="705"/>
      <c r="F23" s="705"/>
      <c r="G23" s="705"/>
      <c r="H23" s="705"/>
      <c r="I23" s="705"/>
      <c r="J23" s="705"/>
      <c r="K23" s="705"/>
    </row>
    <row r="24" spans="1:11" ht="49.5" customHeight="1" x14ac:dyDescent="0.2">
      <c r="A24" s="705" t="s">
        <v>352</v>
      </c>
      <c r="B24" s="705"/>
      <c r="C24" s="705"/>
      <c r="D24" s="705"/>
      <c r="E24" s="705"/>
      <c r="F24" s="705"/>
      <c r="G24" s="705"/>
      <c r="H24" s="705"/>
      <c r="I24" s="705"/>
      <c r="J24" s="705"/>
      <c r="K24" s="705"/>
    </row>
    <row r="25" spans="1:11" ht="127.5" customHeight="1" x14ac:dyDescent="0.2">
      <c r="A25" s="706" t="s">
        <v>382</v>
      </c>
      <c r="B25" s="706"/>
      <c r="C25" s="706"/>
      <c r="D25" s="706"/>
      <c r="E25" s="706"/>
      <c r="F25" s="706"/>
      <c r="G25" s="706"/>
      <c r="H25" s="706"/>
      <c r="I25" s="706"/>
      <c r="J25" s="706"/>
      <c r="K25" s="706"/>
    </row>
    <row r="26" spans="1:11" ht="49.5" customHeight="1" x14ac:dyDescent="0.2">
      <c r="A26" s="705" t="s">
        <v>353</v>
      </c>
      <c r="B26" s="705"/>
      <c r="C26" s="705"/>
      <c r="D26" s="705"/>
      <c r="E26" s="705"/>
      <c r="F26" s="705"/>
      <c r="G26" s="705"/>
      <c r="H26" s="705"/>
      <c r="I26" s="705"/>
      <c r="J26" s="705"/>
      <c r="K26" s="705"/>
    </row>
    <row r="27" spans="1:11" ht="49.5" customHeight="1" x14ac:dyDescent="0.2">
      <c r="A27" s="705" t="s">
        <v>380</v>
      </c>
      <c r="B27" s="705"/>
      <c r="C27" s="705"/>
      <c r="D27" s="705"/>
      <c r="E27" s="705"/>
      <c r="F27" s="705"/>
      <c r="G27" s="705"/>
      <c r="H27" s="705"/>
      <c r="I27" s="705"/>
      <c r="J27" s="705"/>
      <c r="K27" s="705"/>
    </row>
    <row r="28" spans="1:11" ht="49.5" customHeight="1" x14ac:dyDescent="0.2">
      <c r="A28" s="705" t="s">
        <v>354</v>
      </c>
      <c r="B28" s="705"/>
      <c r="C28" s="705"/>
      <c r="D28" s="705"/>
      <c r="E28" s="705"/>
      <c r="F28" s="705"/>
      <c r="G28" s="705"/>
      <c r="H28" s="705"/>
      <c r="I28" s="705"/>
      <c r="J28" s="705"/>
      <c r="K28" s="705"/>
    </row>
    <row r="29" spans="1:11" ht="49.5" customHeight="1" x14ac:dyDescent="0.2">
      <c r="A29" s="705" t="s">
        <v>355</v>
      </c>
      <c r="B29" s="705"/>
      <c r="C29" s="705"/>
      <c r="D29" s="705"/>
      <c r="E29" s="705"/>
      <c r="F29" s="705"/>
      <c r="G29" s="705"/>
      <c r="H29" s="705"/>
      <c r="I29" s="705"/>
      <c r="J29" s="705"/>
      <c r="K29" s="705"/>
    </row>
    <row r="30" spans="1:11" ht="49.5" customHeight="1" x14ac:dyDescent="0.2">
      <c r="A30" s="705" t="s">
        <v>356</v>
      </c>
      <c r="B30" s="705"/>
      <c r="C30" s="705"/>
      <c r="D30" s="705"/>
      <c r="E30" s="705"/>
      <c r="F30" s="705"/>
      <c r="G30" s="705"/>
      <c r="H30" s="705"/>
      <c r="I30" s="705"/>
      <c r="J30" s="705"/>
      <c r="K30" s="705"/>
    </row>
    <row r="31" spans="1:11" ht="49.5" customHeight="1" x14ac:dyDescent="0.2">
      <c r="A31" s="705" t="s">
        <v>357</v>
      </c>
      <c r="B31" s="705"/>
      <c r="C31" s="705"/>
      <c r="D31" s="705"/>
      <c r="E31" s="705"/>
      <c r="F31" s="705"/>
      <c r="G31" s="705"/>
      <c r="H31" s="705"/>
      <c r="I31" s="705"/>
      <c r="J31" s="705"/>
      <c r="K31" s="705"/>
    </row>
    <row r="32" spans="1:11" ht="49.5" customHeight="1" x14ac:dyDescent="0.2">
      <c r="A32" s="705" t="s">
        <v>358</v>
      </c>
      <c r="B32" s="705"/>
      <c r="C32" s="705"/>
      <c r="D32" s="705"/>
      <c r="E32" s="705"/>
      <c r="F32" s="705"/>
      <c r="G32" s="705"/>
      <c r="H32" s="705"/>
      <c r="I32" s="705"/>
      <c r="J32" s="705"/>
      <c r="K32" s="705"/>
    </row>
    <row r="33" spans="1:11" ht="49.5" customHeight="1" x14ac:dyDescent="0.2">
      <c r="A33" s="707" t="s">
        <v>344</v>
      </c>
      <c r="B33" s="707"/>
      <c r="C33" s="707"/>
      <c r="D33" s="707"/>
      <c r="E33" s="707"/>
      <c r="F33" s="707"/>
      <c r="G33" s="707"/>
      <c r="H33" s="707"/>
      <c r="I33" s="707"/>
      <c r="J33" s="707"/>
      <c r="K33" s="707"/>
    </row>
  </sheetData>
  <mergeCells count="27">
    <mergeCell ref="A32:K32"/>
    <mergeCell ref="A33:K33"/>
    <mergeCell ref="A26:K26"/>
    <mergeCell ref="A27:K27"/>
    <mergeCell ref="A28:K28"/>
    <mergeCell ref="A29:K29"/>
    <mergeCell ref="A30:K30"/>
    <mergeCell ref="A22:K22"/>
    <mergeCell ref="A23:K23"/>
    <mergeCell ref="A24:K24"/>
    <mergeCell ref="A25:K25"/>
    <mergeCell ref="A31:K31"/>
    <mergeCell ref="A17:K17"/>
    <mergeCell ref="A18:K18"/>
    <mergeCell ref="A19:K19"/>
    <mergeCell ref="A20:K20"/>
    <mergeCell ref="A21:K21"/>
    <mergeCell ref="A13:K13"/>
    <mergeCell ref="A2:K2"/>
    <mergeCell ref="A3:K3"/>
    <mergeCell ref="A4:K4"/>
    <mergeCell ref="A5:K5"/>
    <mergeCell ref="A6:K6"/>
    <mergeCell ref="A7:K7"/>
    <mergeCell ref="A8:K8"/>
    <mergeCell ref="A9:K9"/>
    <mergeCell ref="A10:K10"/>
  </mergeCells>
  <phoneticPr fontId="12" type="noConversion"/>
  <hyperlinks>
    <hyperlink ref="A2:K2" location="'1.Приложение 1_Общо'!A1" display="1. Приложение 1 - Отчет за работата на съда"/>
    <hyperlink ref="A3:K3" location="'2.Приложение 2_ГТД'!A1" display="2. Приложение 2 - Отчет за гражданските и търговските дела - първа инстанция"/>
    <hyperlink ref="A4:K4" location="'3.Приложение 2_ГД'!A1" display="3. Приложение 2 - Отчет за гражданските втора инстанция"/>
    <hyperlink ref="A5:K5" location="'4.Приложение 2_НД-I'!A1" display="4. Приложение 2 - Отчет за наказателните дела - първа инстанция"/>
    <hyperlink ref="A6:K6" location="'5.Приложение 2_НД-II'!A1" display="5. Приложение 2 - Отчет за наказателните дела - втора инстанция"/>
    <hyperlink ref="A7:K7" location="'6.Приложение 3_НД'!A1" display="6. Приложение 3 -Справка за дейността на съдиите - наказателни дела"/>
    <hyperlink ref="A8:K8" location="'7. Приложение 3_НДОбж'!A1" display="7. Приложение 3 -Справка за резултатите от върнати обжалвани и протестирани наказателни дела на съдиите"/>
    <hyperlink ref="A9:K9" location="'8.Приложение 3_ГД'!A1" display="8. Приложение 3 - Справка за дейността на съдиите по граждански и търговски дела"/>
    <hyperlink ref="A10:K10" location="'9.Приложение 3_ГДОбж'!A1" display="9. Приложение 3 - Справка за резултатите от върнати обжалвани и протестирани граждански дела на съдиите"/>
  </hyperlinks>
  <printOptions horizontalCentered="1" verticalCentered="1"/>
  <pageMargins left="0" right="0" top="0.98425196850393704" bottom="0.59055118110236227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F57"/>
  <sheetViews>
    <sheetView topLeftCell="G1" zoomScale="70" zoomScaleNormal="70" workbookViewId="0">
      <selection activeCell="AH16" sqref="AH16"/>
    </sheetView>
  </sheetViews>
  <sheetFormatPr defaultRowHeight="12.75" x14ac:dyDescent="0.2"/>
  <cols>
    <col min="1" max="1" width="6" customWidth="1"/>
    <col min="2" max="2" width="34" customWidth="1"/>
    <col min="3" max="3" width="8.28515625" customWidth="1"/>
    <col min="4" max="9" width="4.7109375" customWidth="1"/>
    <col min="10" max="10" width="4.42578125" customWidth="1"/>
    <col min="11" max="22" width="4.7109375" customWidth="1"/>
    <col min="23" max="23" width="5.5703125" customWidth="1"/>
    <col min="24" max="30" width="4.7109375" customWidth="1"/>
    <col min="31" max="31" width="8.140625" customWidth="1"/>
    <col min="32" max="58" width="4.7109375" customWidth="1"/>
    <col min="257" max="257" width="6" customWidth="1"/>
    <col min="258" max="258" width="34" customWidth="1"/>
    <col min="259" max="259" width="8.28515625" customWidth="1"/>
    <col min="260" max="265" width="4.7109375" customWidth="1"/>
    <col min="266" max="266" width="4.42578125" customWidth="1"/>
    <col min="267" max="278" width="4.7109375" customWidth="1"/>
    <col min="279" max="279" width="5.5703125" customWidth="1"/>
    <col min="280" max="286" width="4.7109375" customWidth="1"/>
    <col min="287" max="287" width="8.140625" customWidth="1"/>
    <col min="288" max="314" width="4.7109375" customWidth="1"/>
    <col min="513" max="513" width="6" customWidth="1"/>
    <col min="514" max="514" width="34" customWidth="1"/>
    <col min="515" max="515" width="8.28515625" customWidth="1"/>
    <col min="516" max="521" width="4.7109375" customWidth="1"/>
    <col min="522" max="522" width="4.42578125" customWidth="1"/>
    <col min="523" max="534" width="4.7109375" customWidth="1"/>
    <col min="535" max="535" width="5.5703125" customWidth="1"/>
    <col min="536" max="542" width="4.7109375" customWidth="1"/>
    <col min="543" max="543" width="8.140625" customWidth="1"/>
    <col min="544" max="570" width="4.7109375" customWidth="1"/>
    <col min="769" max="769" width="6" customWidth="1"/>
    <col min="770" max="770" width="34" customWidth="1"/>
    <col min="771" max="771" width="8.28515625" customWidth="1"/>
    <col min="772" max="777" width="4.7109375" customWidth="1"/>
    <col min="778" max="778" width="4.42578125" customWidth="1"/>
    <col min="779" max="790" width="4.7109375" customWidth="1"/>
    <col min="791" max="791" width="5.5703125" customWidth="1"/>
    <col min="792" max="798" width="4.7109375" customWidth="1"/>
    <col min="799" max="799" width="8.140625" customWidth="1"/>
    <col min="800" max="826" width="4.7109375" customWidth="1"/>
    <col min="1025" max="1025" width="6" customWidth="1"/>
    <col min="1026" max="1026" width="34" customWidth="1"/>
    <col min="1027" max="1027" width="8.28515625" customWidth="1"/>
    <col min="1028" max="1033" width="4.7109375" customWidth="1"/>
    <col min="1034" max="1034" width="4.42578125" customWidth="1"/>
    <col min="1035" max="1046" width="4.7109375" customWidth="1"/>
    <col min="1047" max="1047" width="5.5703125" customWidth="1"/>
    <col min="1048" max="1054" width="4.7109375" customWidth="1"/>
    <col min="1055" max="1055" width="8.140625" customWidth="1"/>
    <col min="1056" max="1082" width="4.7109375" customWidth="1"/>
    <col min="1281" max="1281" width="6" customWidth="1"/>
    <col min="1282" max="1282" width="34" customWidth="1"/>
    <col min="1283" max="1283" width="8.28515625" customWidth="1"/>
    <col min="1284" max="1289" width="4.7109375" customWidth="1"/>
    <col min="1290" max="1290" width="4.42578125" customWidth="1"/>
    <col min="1291" max="1302" width="4.7109375" customWidth="1"/>
    <col min="1303" max="1303" width="5.5703125" customWidth="1"/>
    <col min="1304" max="1310" width="4.7109375" customWidth="1"/>
    <col min="1311" max="1311" width="8.140625" customWidth="1"/>
    <col min="1312" max="1338" width="4.7109375" customWidth="1"/>
    <col min="1537" max="1537" width="6" customWidth="1"/>
    <col min="1538" max="1538" width="34" customWidth="1"/>
    <col min="1539" max="1539" width="8.28515625" customWidth="1"/>
    <col min="1540" max="1545" width="4.7109375" customWidth="1"/>
    <col min="1546" max="1546" width="4.42578125" customWidth="1"/>
    <col min="1547" max="1558" width="4.7109375" customWidth="1"/>
    <col min="1559" max="1559" width="5.5703125" customWidth="1"/>
    <col min="1560" max="1566" width="4.7109375" customWidth="1"/>
    <col min="1567" max="1567" width="8.140625" customWidth="1"/>
    <col min="1568" max="1594" width="4.7109375" customWidth="1"/>
    <col min="1793" max="1793" width="6" customWidth="1"/>
    <col min="1794" max="1794" width="34" customWidth="1"/>
    <col min="1795" max="1795" width="8.28515625" customWidth="1"/>
    <col min="1796" max="1801" width="4.7109375" customWidth="1"/>
    <col min="1802" max="1802" width="4.42578125" customWidth="1"/>
    <col min="1803" max="1814" width="4.7109375" customWidth="1"/>
    <col min="1815" max="1815" width="5.5703125" customWidth="1"/>
    <col min="1816" max="1822" width="4.7109375" customWidth="1"/>
    <col min="1823" max="1823" width="8.140625" customWidth="1"/>
    <col min="1824" max="1850" width="4.7109375" customWidth="1"/>
    <col min="2049" max="2049" width="6" customWidth="1"/>
    <col min="2050" max="2050" width="34" customWidth="1"/>
    <col min="2051" max="2051" width="8.28515625" customWidth="1"/>
    <col min="2052" max="2057" width="4.7109375" customWidth="1"/>
    <col min="2058" max="2058" width="4.42578125" customWidth="1"/>
    <col min="2059" max="2070" width="4.7109375" customWidth="1"/>
    <col min="2071" max="2071" width="5.5703125" customWidth="1"/>
    <col min="2072" max="2078" width="4.7109375" customWidth="1"/>
    <col min="2079" max="2079" width="8.140625" customWidth="1"/>
    <col min="2080" max="2106" width="4.7109375" customWidth="1"/>
    <col min="2305" max="2305" width="6" customWidth="1"/>
    <col min="2306" max="2306" width="34" customWidth="1"/>
    <col min="2307" max="2307" width="8.28515625" customWidth="1"/>
    <col min="2308" max="2313" width="4.7109375" customWidth="1"/>
    <col min="2314" max="2314" width="4.42578125" customWidth="1"/>
    <col min="2315" max="2326" width="4.7109375" customWidth="1"/>
    <col min="2327" max="2327" width="5.5703125" customWidth="1"/>
    <col min="2328" max="2334" width="4.7109375" customWidth="1"/>
    <col min="2335" max="2335" width="8.140625" customWidth="1"/>
    <col min="2336" max="2362" width="4.7109375" customWidth="1"/>
    <col min="2561" max="2561" width="6" customWidth="1"/>
    <col min="2562" max="2562" width="34" customWidth="1"/>
    <col min="2563" max="2563" width="8.28515625" customWidth="1"/>
    <col min="2564" max="2569" width="4.7109375" customWidth="1"/>
    <col min="2570" max="2570" width="4.42578125" customWidth="1"/>
    <col min="2571" max="2582" width="4.7109375" customWidth="1"/>
    <col min="2583" max="2583" width="5.5703125" customWidth="1"/>
    <col min="2584" max="2590" width="4.7109375" customWidth="1"/>
    <col min="2591" max="2591" width="8.140625" customWidth="1"/>
    <col min="2592" max="2618" width="4.7109375" customWidth="1"/>
    <col min="2817" max="2817" width="6" customWidth="1"/>
    <col min="2818" max="2818" width="34" customWidth="1"/>
    <col min="2819" max="2819" width="8.28515625" customWidth="1"/>
    <col min="2820" max="2825" width="4.7109375" customWidth="1"/>
    <col min="2826" max="2826" width="4.42578125" customWidth="1"/>
    <col min="2827" max="2838" width="4.7109375" customWidth="1"/>
    <col min="2839" max="2839" width="5.5703125" customWidth="1"/>
    <col min="2840" max="2846" width="4.7109375" customWidth="1"/>
    <col min="2847" max="2847" width="8.140625" customWidth="1"/>
    <col min="2848" max="2874" width="4.7109375" customWidth="1"/>
    <col min="3073" max="3073" width="6" customWidth="1"/>
    <col min="3074" max="3074" width="34" customWidth="1"/>
    <col min="3075" max="3075" width="8.28515625" customWidth="1"/>
    <col min="3076" max="3081" width="4.7109375" customWidth="1"/>
    <col min="3082" max="3082" width="4.42578125" customWidth="1"/>
    <col min="3083" max="3094" width="4.7109375" customWidth="1"/>
    <col min="3095" max="3095" width="5.5703125" customWidth="1"/>
    <col min="3096" max="3102" width="4.7109375" customWidth="1"/>
    <col min="3103" max="3103" width="8.140625" customWidth="1"/>
    <col min="3104" max="3130" width="4.7109375" customWidth="1"/>
    <col min="3329" max="3329" width="6" customWidth="1"/>
    <col min="3330" max="3330" width="34" customWidth="1"/>
    <col min="3331" max="3331" width="8.28515625" customWidth="1"/>
    <col min="3332" max="3337" width="4.7109375" customWidth="1"/>
    <col min="3338" max="3338" width="4.42578125" customWidth="1"/>
    <col min="3339" max="3350" width="4.7109375" customWidth="1"/>
    <col min="3351" max="3351" width="5.5703125" customWidth="1"/>
    <col min="3352" max="3358" width="4.7109375" customWidth="1"/>
    <col min="3359" max="3359" width="8.140625" customWidth="1"/>
    <col min="3360" max="3386" width="4.7109375" customWidth="1"/>
    <col min="3585" max="3585" width="6" customWidth="1"/>
    <col min="3586" max="3586" width="34" customWidth="1"/>
    <col min="3587" max="3587" width="8.28515625" customWidth="1"/>
    <col min="3588" max="3593" width="4.7109375" customWidth="1"/>
    <col min="3594" max="3594" width="4.42578125" customWidth="1"/>
    <col min="3595" max="3606" width="4.7109375" customWidth="1"/>
    <col min="3607" max="3607" width="5.5703125" customWidth="1"/>
    <col min="3608" max="3614" width="4.7109375" customWidth="1"/>
    <col min="3615" max="3615" width="8.140625" customWidth="1"/>
    <col min="3616" max="3642" width="4.7109375" customWidth="1"/>
    <col min="3841" max="3841" width="6" customWidth="1"/>
    <col min="3842" max="3842" width="34" customWidth="1"/>
    <col min="3843" max="3843" width="8.28515625" customWidth="1"/>
    <col min="3844" max="3849" width="4.7109375" customWidth="1"/>
    <col min="3850" max="3850" width="4.42578125" customWidth="1"/>
    <col min="3851" max="3862" width="4.7109375" customWidth="1"/>
    <col min="3863" max="3863" width="5.5703125" customWidth="1"/>
    <col min="3864" max="3870" width="4.7109375" customWidth="1"/>
    <col min="3871" max="3871" width="8.140625" customWidth="1"/>
    <col min="3872" max="3898" width="4.7109375" customWidth="1"/>
    <col min="4097" max="4097" width="6" customWidth="1"/>
    <col min="4098" max="4098" width="34" customWidth="1"/>
    <col min="4099" max="4099" width="8.28515625" customWidth="1"/>
    <col min="4100" max="4105" width="4.7109375" customWidth="1"/>
    <col min="4106" max="4106" width="4.42578125" customWidth="1"/>
    <col min="4107" max="4118" width="4.7109375" customWidth="1"/>
    <col min="4119" max="4119" width="5.5703125" customWidth="1"/>
    <col min="4120" max="4126" width="4.7109375" customWidth="1"/>
    <col min="4127" max="4127" width="8.140625" customWidth="1"/>
    <col min="4128" max="4154" width="4.7109375" customWidth="1"/>
    <col min="4353" max="4353" width="6" customWidth="1"/>
    <col min="4354" max="4354" width="34" customWidth="1"/>
    <col min="4355" max="4355" width="8.28515625" customWidth="1"/>
    <col min="4356" max="4361" width="4.7109375" customWidth="1"/>
    <col min="4362" max="4362" width="4.42578125" customWidth="1"/>
    <col min="4363" max="4374" width="4.7109375" customWidth="1"/>
    <col min="4375" max="4375" width="5.5703125" customWidth="1"/>
    <col min="4376" max="4382" width="4.7109375" customWidth="1"/>
    <col min="4383" max="4383" width="8.140625" customWidth="1"/>
    <col min="4384" max="4410" width="4.7109375" customWidth="1"/>
    <col min="4609" max="4609" width="6" customWidth="1"/>
    <col min="4610" max="4610" width="34" customWidth="1"/>
    <col min="4611" max="4611" width="8.28515625" customWidth="1"/>
    <col min="4612" max="4617" width="4.7109375" customWidth="1"/>
    <col min="4618" max="4618" width="4.42578125" customWidth="1"/>
    <col min="4619" max="4630" width="4.7109375" customWidth="1"/>
    <col min="4631" max="4631" width="5.5703125" customWidth="1"/>
    <col min="4632" max="4638" width="4.7109375" customWidth="1"/>
    <col min="4639" max="4639" width="8.140625" customWidth="1"/>
    <col min="4640" max="4666" width="4.7109375" customWidth="1"/>
    <col min="4865" max="4865" width="6" customWidth="1"/>
    <col min="4866" max="4866" width="34" customWidth="1"/>
    <col min="4867" max="4867" width="8.28515625" customWidth="1"/>
    <col min="4868" max="4873" width="4.7109375" customWidth="1"/>
    <col min="4874" max="4874" width="4.42578125" customWidth="1"/>
    <col min="4875" max="4886" width="4.7109375" customWidth="1"/>
    <col min="4887" max="4887" width="5.5703125" customWidth="1"/>
    <col min="4888" max="4894" width="4.7109375" customWidth="1"/>
    <col min="4895" max="4895" width="8.140625" customWidth="1"/>
    <col min="4896" max="4922" width="4.7109375" customWidth="1"/>
    <col min="5121" max="5121" width="6" customWidth="1"/>
    <col min="5122" max="5122" width="34" customWidth="1"/>
    <col min="5123" max="5123" width="8.28515625" customWidth="1"/>
    <col min="5124" max="5129" width="4.7109375" customWidth="1"/>
    <col min="5130" max="5130" width="4.42578125" customWidth="1"/>
    <col min="5131" max="5142" width="4.7109375" customWidth="1"/>
    <col min="5143" max="5143" width="5.5703125" customWidth="1"/>
    <col min="5144" max="5150" width="4.7109375" customWidth="1"/>
    <col min="5151" max="5151" width="8.140625" customWidth="1"/>
    <col min="5152" max="5178" width="4.7109375" customWidth="1"/>
    <col min="5377" max="5377" width="6" customWidth="1"/>
    <col min="5378" max="5378" width="34" customWidth="1"/>
    <col min="5379" max="5379" width="8.28515625" customWidth="1"/>
    <col min="5380" max="5385" width="4.7109375" customWidth="1"/>
    <col min="5386" max="5386" width="4.42578125" customWidth="1"/>
    <col min="5387" max="5398" width="4.7109375" customWidth="1"/>
    <col min="5399" max="5399" width="5.5703125" customWidth="1"/>
    <col min="5400" max="5406" width="4.7109375" customWidth="1"/>
    <col min="5407" max="5407" width="8.140625" customWidth="1"/>
    <col min="5408" max="5434" width="4.7109375" customWidth="1"/>
    <col min="5633" max="5633" width="6" customWidth="1"/>
    <col min="5634" max="5634" width="34" customWidth="1"/>
    <col min="5635" max="5635" width="8.28515625" customWidth="1"/>
    <col min="5636" max="5641" width="4.7109375" customWidth="1"/>
    <col min="5642" max="5642" width="4.42578125" customWidth="1"/>
    <col min="5643" max="5654" width="4.7109375" customWidth="1"/>
    <col min="5655" max="5655" width="5.5703125" customWidth="1"/>
    <col min="5656" max="5662" width="4.7109375" customWidth="1"/>
    <col min="5663" max="5663" width="8.140625" customWidth="1"/>
    <col min="5664" max="5690" width="4.7109375" customWidth="1"/>
    <col min="5889" max="5889" width="6" customWidth="1"/>
    <col min="5890" max="5890" width="34" customWidth="1"/>
    <col min="5891" max="5891" width="8.28515625" customWidth="1"/>
    <col min="5892" max="5897" width="4.7109375" customWidth="1"/>
    <col min="5898" max="5898" width="4.42578125" customWidth="1"/>
    <col min="5899" max="5910" width="4.7109375" customWidth="1"/>
    <col min="5911" max="5911" width="5.5703125" customWidth="1"/>
    <col min="5912" max="5918" width="4.7109375" customWidth="1"/>
    <col min="5919" max="5919" width="8.140625" customWidth="1"/>
    <col min="5920" max="5946" width="4.7109375" customWidth="1"/>
    <col min="6145" max="6145" width="6" customWidth="1"/>
    <col min="6146" max="6146" width="34" customWidth="1"/>
    <col min="6147" max="6147" width="8.28515625" customWidth="1"/>
    <col min="6148" max="6153" width="4.7109375" customWidth="1"/>
    <col min="6154" max="6154" width="4.42578125" customWidth="1"/>
    <col min="6155" max="6166" width="4.7109375" customWidth="1"/>
    <col min="6167" max="6167" width="5.5703125" customWidth="1"/>
    <col min="6168" max="6174" width="4.7109375" customWidth="1"/>
    <col min="6175" max="6175" width="8.140625" customWidth="1"/>
    <col min="6176" max="6202" width="4.7109375" customWidth="1"/>
    <col min="6401" max="6401" width="6" customWidth="1"/>
    <col min="6402" max="6402" width="34" customWidth="1"/>
    <col min="6403" max="6403" width="8.28515625" customWidth="1"/>
    <col min="6404" max="6409" width="4.7109375" customWidth="1"/>
    <col min="6410" max="6410" width="4.42578125" customWidth="1"/>
    <col min="6411" max="6422" width="4.7109375" customWidth="1"/>
    <col min="6423" max="6423" width="5.5703125" customWidth="1"/>
    <col min="6424" max="6430" width="4.7109375" customWidth="1"/>
    <col min="6431" max="6431" width="8.140625" customWidth="1"/>
    <col min="6432" max="6458" width="4.7109375" customWidth="1"/>
    <col min="6657" max="6657" width="6" customWidth="1"/>
    <col min="6658" max="6658" width="34" customWidth="1"/>
    <col min="6659" max="6659" width="8.28515625" customWidth="1"/>
    <col min="6660" max="6665" width="4.7109375" customWidth="1"/>
    <col min="6666" max="6666" width="4.42578125" customWidth="1"/>
    <col min="6667" max="6678" width="4.7109375" customWidth="1"/>
    <col min="6679" max="6679" width="5.5703125" customWidth="1"/>
    <col min="6680" max="6686" width="4.7109375" customWidth="1"/>
    <col min="6687" max="6687" width="8.140625" customWidth="1"/>
    <col min="6688" max="6714" width="4.7109375" customWidth="1"/>
    <col min="6913" max="6913" width="6" customWidth="1"/>
    <col min="6914" max="6914" width="34" customWidth="1"/>
    <col min="6915" max="6915" width="8.28515625" customWidth="1"/>
    <col min="6916" max="6921" width="4.7109375" customWidth="1"/>
    <col min="6922" max="6922" width="4.42578125" customWidth="1"/>
    <col min="6923" max="6934" width="4.7109375" customWidth="1"/>
    <col min="6935" max="6935" width="5.5703125" customWidth="1"/>
    <col min="6936" max="6942" width="4.7109375" customWidth="1"/>
    <col min="6943" max="6943" width="8.140625" customWidth="1"/>
    <col min="6944" max="6970" width="4.7109375" customWidth="1"/>
    <col min="7169" max="7169" width="6" customWidth="1"/>
    <col min="7170" max="7170" width="34" customWidth="1"/>
    <col min="7171" max="7171" width="8.28515625" customWidth="1"/>
    <col min="7172" max="7177" width="4.7109375" customWidth="1"/>
    <col min="7178" max="7178" width="4.42578125" customWidth="1"/>
    <col min="7179" max="7190" width="4.7109375" customWidth="1"/>
    <col min="7191" max="7191" width="5.5703125" customWidth="1"/>
    <col min="7192" max="7198" width="4.7109375" customWidth="1"/>
    <col min="7199" max="7199" width="8.140625" customWidth="1"/>
    <col min="7200" max="7226" width="4.7109375" customWidth="1"/>
    <col min="7425" max="7425" width="6" customWidth="1"/>
    <col min="7426" max="7426" width="34" customWidth="1"/>
    <col min="7427" max="7427" width="8.28515625" customWidth="1"/>
    <col min="7428" max="7433" width="4.7109375" customWidth="1"/>
    <col min="7434" max="7434" width="4.42578125" customWidth="1"/>
    <col min="7435" max="7446" width="4.7109375" customWidth="1"/>
    <col min="7447" max="7447" width="5.5703125" customWidth="1"/>
    <col min="7448" max="7454" width="4.7109375" customWidth="1"/>
    <col min="7455" max="7455" width="8.140625" customWidth="1"/>
    <col min="7456" max="7482" width="4.7109375" customWidth="1"/>
    <col min="7681" max="7681" width="6" customWidth="1"/>
    <col min="7682" max="7682" width="34" customWidth="1"/>
    <col min="7683" max="7683" width="8.28515625" customWidth="1"/>
    <col min="7684" max="7689" width="4.7109375" customWidth="1"/>
    <col min="7690" max="7690" width="4.42578125" customWidth="1"/>
    <col min="7691" max="7702" width="4.7109375" customWidth="1"/>
    <col min="7703" max="7703" width="5.5703125" customWidth="1"/>
    <col min="7704" max="7710" width="4.7109375" customWidth="1"/>
    <col min="7711" max="7711" width="8.140625" customWidth="1"/>
    <col min="7712" max="7738" width="4.7109375" customWidth="1"/>
    <col min="7937" max="7937" width="6" customWidth="1"/>
    <col min="7938" max="7938" width="34" customWidth="1"/>
    <col min="7939" max="7939" width="8.28515625" customWidth="1"/>
    <col min="7940" max="7945" width="4.7109375" customWidth="1"/>
    <col min="7946" max="7946" width="4.42578125" customWidth="1"/>
    <col min="7947" max="7958" width="4.7109375" customWidth="1"/>
    <col min="7959" max="7959" width="5.5703125" customWidth="1"/>
    <col min="7960" max="7966" width="4.7109375" customWidth="1"/>
    <col min="7967" max="7967" width="8.140625" customWidth="1"/>
    <col min="7968" max="7994" width="4.7109375" customWidth="1"/>
    <col min="8193" max="8193" width="6" customWidth="1"/>
    <col min="8194" max="8194" width="34" customWidth="1"/>
    <col min="8195" max="8195" width="8.28515625" customWidth="1"/>
    <col min="8196" max="8201" width="4.7109375" customWidth="1"/>
    <col min="8202" max="8202" width="4.42578125" customWidth="1"/>
    <col min="8203" max="8214" width="4.7109375" customWidth="1"/>
    <col min="8215" max="8215" width="5.5703125" customWidth="1"/>
    <col min="8216" max="8222" width="4.7109375" customWidth="1"/>
    <col min="8223" max="8223" width="8.140625" customWidth="1"/>
    <col min="8224" max="8250" width="4.7109375" customWidth="1"/>
    <col min="8449" max="8449" width="6" customWidth="1"/>
    <col min="8450" max="8450" width="34" customWidth="1"/>
    <col min="8451" max="8451" width="8.28515625" customWidth="1"/>
    <col min="8452" max="8457" width="4.7109375" customWidth="1"/>
    <col min="8458" max="8458" width="4.42578125" customWidth="1"/>
    <col min="8459" max="8470" width="4.7109375" customWidth="1"/>
    <col min="8471" max="8471" width="5.5703125" customWidth="1"/>
    <col min="8472" max="8478" width="4.7109375" customWidth="1"/>
    <col min="8479" max="8479" width="8.140625" customWidth="1"/>
    <col min="8480" max="8506" width="4.7109375" customWidth="1"/>
    <col min="8705" max="8705" width="6" customWidth="1"/>
    <col min="8706" max="8706" width="34" customWidth="1"/>
    <col min="8707" max="8707" width="8.28515625" customWidth="1"/>
    <col min="8708" max="8713" width="4.7109375" customWidth="1"/>
    <col min="8714" max="8714" width="4.42578125" customWidth="1"/>
    <col min="8715" max="8726" width="4.7109375" customWidth="1"/>
    <col min="8727" max="8727" width="5.5703125" customWidth="1"/>
    <col min="8728" max="8734" width="4.7109375" customWidth="1"/>
    <col min="8735" max="8735" width="8.140625" customWidth="1"/>
    <col min="8736" max="8762" width="4.7109375" customWidth="1"/>
    <col min="8961" max="8961" width="6" customWidth="1"/>
    <col min="8962" max="8962" width="34" customWidth="1"/>
    <col min="8963" max="8963" width="8.28515625" customWidth="1"/>
    <col min="8964" max="8969" width="4.7109375" customWidth="1"/>
    <col min="8970" max="8970" width="4.42578125" customWidth="1"/>
    <col min="8971" max="8982" width="4.7109375" customWidth="1"/>
    <col min="8983" max="8983" width="5.5703125" customWidth="1"/>
    <col min="8984" max="8990" width="4.7109375" customWidth="1"/>
    <col min="8991" max="8991" width="8.140625" customWidth="1"/>
    <col min="8992" max="9018" width="4.7109375" customWidth="1"/>
    <col min="9217" max="9217" width="6" customWidth="1"/>
    <col min="9218" max="9218" width="34" customWidth="1"/>
    <col min="9219" max="9219" width="8.28515625" customWidth="1"/>
    <col min="9220" max="9225" width="4.7109375" customWidth="1"/>
    <col min="9226" max="9226" width="4.42578125" customWidth="1"/>
    <col min="9227" max="9238" width="4.7109375" customWidth="1"/>
    <col min="9239" max="9239" width="5.5703125" customWidth="1"/>
    <col min="9240" max="9246" width="4.7109375" customWidth="1"/>
    <col min="9247" max="9247" width="8.140625" customWidth="1"/>
    <col min="9248" max="9274" width="4.7109375" customWidth="1"/>
    <col min="9473" max="9473" width="6" customWidth="1"/>
    <col min="9474" max="9474" width="34" customWidth="1"/>
    <col min="9475" max="9475" width="8.28515625" customWidth="1"/>
    <col min="9476" max="9481" width="4.7109375" customWidth="1"/>
    <col min="9482" max="9482" width="4.42578125" customWidth="1"/>
    <col min="9483" max="9494" width="4.7109375" customWidth="1"/>
    <col min="9495" max="9495" width="5.5703125" customWidth="1"/>
    <col min="9496" max="9502" width="4.7109375" customWidth="1"/>
    <col min="9503" max="9503" width="8.140625" customWidth="1"/>
    <col min="9504" max="9530" width="4.7109375" customWidth="1"/>
    <col min="9729" max="9729" width="6" customWidth="1"/>
    <col min="9730" max="9730" width="34" customWidth="1"/>
    <col min="9731" max="9731" width="8.28515625" customWidth="1"/>
    <col min="9732" max="9737" width="4.7109375" customWidth="1"/>
    <col min="9738" max="9738" width="4.42578125" customWidth="1"/>
    <col min="9739" max="9750" width="4.7109375" customWidth="1"/>
    <col min="9751" max="9751" width="5.5703125" customWidth="1"/>
    <col min="9752" max="9758" width="4.7109375" customWidth="1"/>
    <col min="9759" max="9759" width="8.140625" customWidth="1"/>
    <col min="9760" max="9786" width="4.7109375" customWidth="1"/>
    <col min="9985" max="9985" width="6" customWidth="1"/>
    <col min="9986" max="9986" width="34" customWidth="1"/>
    <col min="9987" max="9987" width="8.28515625" customWidth="1"/>
    <col min="9988" max="9993" width="4.7109375" customWidth="1"/>
    <col min="9994" max="9994" width="4.42578125" customWidth="1"/>
    <col min="9995" max="10006" width="4.7109375" customWidth="1"/>
    <col min="10007" max="10007" width="5.5703125" customWidth="1"/>
    <col min="10008" max="10014" width="4.7109375" customWidth="1"/>
    <col min="10015" max="10015" width="8.140625" customWidth="1"/>
    <col min="10016" max="10042" width="4.7109375" customWidth="1"/>
    <col min="10241" max="10241" width="6" customWidth="1"/>
    <col min="10242" max="10242" width="34" customWidth="1"/>
    <col min="10243" max="10243" width="8.28515625" customWidth="1"/>
    <col min="10244" max="10249" width="4.7109375" customWidth="1"/>
    <col min="10250" max="10250" width="4.42578125" customWidth="1"/>
    <col min="10251" max="10262" width="4.7109375" customWidth="1"/>
    <col min="10263" max="10263" width="5.5703125" customWidth="1"/>
    <col min="10264" max="10270" width="4.7109375" customWidth="1"/>
    <col min="10271" max="10271" width="8.140625" customWidth="1"/>
    <col min="10272" max="10298" width="4.7109375" customWidth="1"/>
    <col min="10497" max="10497" width="6" customWidth="1"/>
    <col min="10498" max="10498" width="34" customWidth="1"/>
    <col min="10499" max="10499" width="8.28515625" customWidth="1"/>
    <col min="10500" max="10505" width="4.7109375" customWidth="1"/>
    <col min="10506" max="10506" width="4.42578125" customWidth="1"/>
    <col min="10507" max="10518" width="4.7109375" customWidth="1"/>
    <col min="10519" max="10519" width="5.5703125" customWidth="1"/>
    <col min="10520" max="10526" width="4.7109375" customWidth="1"/>
    <col min="10527" max="10527" width="8.140625" customWidth="1"/>
    <col min="10528" max="10554" width="4.7109375" customWidth="1"/>
    <col min="10753" max="10753" width="6" customWidth="1"/>
    <col min="10754" max="10754" width="34" customWidth="1"/>
    <col min="10755" max="10755" width="8.28515625" customWidth="1"/>
    <col min="10756" max="10761" width="4.7109375" customWidth="1"/>
    <col min="10762" max="10762" width="4.42578125" customWidth="1"/>
    <col min="10763" max="10774" width="4.7109375" customWidth="1"/>
    <col min="10775" max="10775" width="5.5703125" customWidth="1"/>
    <col min="10776" max="10782" width="4.7109375" customWidth="1"/>
    <col min="10783" max="10783" width="8.140625" customWidth="1"/>
    <col min="10784" max="10810" width="4.7109375" customWidth="1"/>
    <col min="11009" max="11009" width="6" customWidth="1"/>
    <col min="11010" max="11010" width="34" customWidth="1"/>
    <col min="11011" max="11011" width="8.28515625" customWidth="1"/>
    <col min="11012" max="11017" width="4.7109375" customWidth="1"/>
    <col min="11018" max="11018" width="4.42578125" customWidth="1"/>
    <col min="11019" max="11030" width="4.7109375" customWidth="1"/>
    <col min="11031" max="11031" width="5.5703125" customWidth="1"/>
    <col min="11032" max="11038" width="4.7109375" customWidth="1"/>
    <col min="11039" max="11039" width="8.140625" customWidth="1"/>
    <col min="11040" max="11066" width="4.7109375" customWidth="1"/>
    <col min="11265" max="11265" width="6" customWidth="1"/>
    <col min="11266" max="11266" width="34" customWidth="1"/>
    <col min="11267" max="11267" width="8.28515625" customWidth="1"/>
    <col min="11268" max="11273" width="4.7109375" customWidth="1"/>
    <col min="11274" max="11274" width="4.42578125" customWidth="1"/>
    <col min="11275" max="11286" width="4.7109375" customWidth="1"/>
    <col min="11287" max="11287" width="5.5703125" customWidth="1"/>
    <col min="11288" max="11294" width="4.7109375" customWidth="1"/>
    <col min="11295" max="11295" width="8.140625" customWidth="1"/>
    <col min="11296" max="11322" width="4.7109375" customWidth="1"/>
    <col min="11521" max="11521" width="6" customWidth="1"/>
    <col min="11522" max="11522" width="34" customWidth="1"/>
    <col min="11523" max="11523" width="8.28515625" customWidth="1"/>
    <col min="11524" max="11529" width="4.7109375" customWidth="1"/>
    <col min="11530" max="11530" width="4.42578125" customWidth="1"/>
    <col min="11531" max="11542" width="4.7109375" customWidth="1"/>
    <col min="11543" max="11543" width="5.5703125" customWidth="1"/>
    <col min="11544" max="11550" width="4.7109375" customWidth="1"/>
    <col min="11551" max="11551" width="8.140625" customWidth="1"/>
    <col min="11552" max="11578" width="4.7109375" customWidth="1"/>
    <col min="11777" max="11777" width="6" customWidth="1"/>
    <col min="11778" max="11778" width="34" customWidth="1"/>
    <col min="11779" max="11779" width="8.28515625" customWidth="1"/>
    <col min="11780" max="11785" width="4.7109375" customWidth="1"/>
    <col min="11786" max="11786" width="4.42578125" customWidth="1"/>
    <col min="11787" max="11798" width="4.7109375" customWidth="1"/>
    <col min="11799" max="11799" width="5.5703125" customWidth="1"/>
    <col min="11800" max="11806" width="4.7109375" customWidth="1"/>
    <col min="11807" max="11807" width="8.140625" customWidth="1"/>
    <col min="11808" max="11834" width="4.7109375" customWidth="1"/>
    <col min="12033" max="12033" width="6" customWidth="1"/>
    <col min="12034" max="12034" width="34" customWidth="1"/>
    <col min="12035" max="12035" width="8.28515625" customWidth="1"/>
    <col min="12036" max="12041" width="4.7109375" customWidth="1"/>
    <col min="12042" max="12042" width="4.42578125" customWidth="1"/>
    <col min="12043" max="12054" width="4.7109375" customWidth="1"/>
    <col min="12055" max="12055" width="5.5703125" customWidth="1"/>
    <col min="12056" max="12062" width="4.7109375" customWidth="1"/>
    <col min="12063" max="12063" width="8.140625" customWidth="1"/>
    <col min="12064" max="12090" width="4.7109375" customWidth="1"/>
    <col min="12289" max="12289" width="6" customWidth="1"/>
    <col min="12290" max="12290" width="34" customWidth="1"/>
    <col min="12291" max="12291" width="8.28515625" customWidth="1"/>
    <col min="12292" max="12297" width="4.7109375" customWidth="1"/>
    <col min="12298" max="12298" width="4.42578125" customWidth="1"/>
    <col min="12299" max="12310" width="4.7109375" customWidth="1"/>
    <col min="12311" max="12311" width="5.5703125" customWidth="1"/>
    <col min="12312" max="12318" width="4.7109375" customWidth="1"/>
    <col min="12319" max="12319" width="8.140625" customWidth="1"/>
    <col min="12320" max="12346" width="4.7109375" customWidth="1"/>
    <col min="12545" max="12545" width="6" customWidth="1"/>
    <col min="12546" max="12546" width="34" customWidth="1"/>
    <col min="12547" max="12547" width="8.28515625" customWidth="1"/>
    <col min="12548" max="12553" width="4.7109375" customWidth="1"/>
    <col min="12554" max="12554" width="4.42578125" customWidth="1"/>
    <col min="12555" max="12566" width="4.7109375" customWidth="1"/>
    <col min="12567" max="12567" width="5.5703125" customWidth="1"/>
    <col min="12568" max="12574" width="4.7109375" customWidth="1"/>
    <col min="12575" max="12575" width="8.140625" customWidth="1"/>
    <col min="12576" max="12602" width="4.7109375" customWidth="1"/>
    <col min="12801" max="12801" width="6" customWidth="1"/>
    <col min="12802" max="12802" width="34" customWidth="1"/>
    <col min="12803" max="12803" width="8.28515625" customWidth="1"/>
    <col min="12804" max="12809" width="4.7109375" customWidth="1"/>
    <col min="12810" max="12810" width="4.42578125" customWidth="1"/>
    <col min="12811" max="12822" width="4.7109375" customWidth="1"/>
    <col min="12823" max="12823" width="5.5703125" customWidth="1"/>
    <col min="12824" max="12830" width="4.7109375" customWidth="1"/>
    <col min="12831" max="12831" width="8.140625" customWidth="1"/>
    <col min="12832" max="12858" width="4.7109375" customWidth="1"/>
    <col min="13057" max="13057" width="6" customWidth="1"/>
    <col min="13058" max="13058" width="34" customWidth="1"/>
    <col min="13059" max="13059" width="8.28515625" customWidth="1"/>
    <col min="13060" max="13065" width="4.7109375" customWidth="1"/>
    <col min="13066" max="13066" width="4.42578125" customWidth="1"/>
    <col min="13067" max="13078" width="4.7109375" customWidth="1"/>
    <col min="13079" max="13079" width="5.5703125" customWidth="1"/>
    <col min="13080" max="13086" width="4.7109375" customWidth="1"/>
    <col min="13087" max="13087" width="8.140625" customWidth="1"/>
    <col min="13088" max="13114" width="4.7109375" customWidth="1"/>
    <col min="13313" max="13313" width="6" customWidth="1"/>
    <col min="13314" max="13314" width="34" customWidth="1"/>
    <col min="13315" max="13315" width="8.28515625" customWidth="1"/>
    <col min="13316" max="13321" width="4.7109375" customWidth="1"/>
    <col min="13322" max="13322" width="4.42578125" customWidth="1"/>
    <col min="13323" max="13334" width="4.7109375" customWidth="1"/>
    <col min="13335" max="13335" width="5.5703125" customWidth="1"/>
    <col min="13336" max="13342" width="4.7109375" customWidth="1"/>
    <col min="13343" max="13343" width="8.140625" customWidth="1"/>
    <col min="13344" max="13370" width="4.7109375" customWidth="1"/>
    <col min="13569" max="13569" width="6" customWidth="1"/>
    <col min="13570" max="13570" width="34" customWidth="1"/>
    <col min="13571" max="13571" width="8.28515625" customWidth="1"/>
    <col min="13572" max="13577" width="4.7109375" customWidth="1"/>
    <col min="13578" max="13578" width="4.42578125" customWidth="1"/>
    <col min="13579" max="13590" width="4.7109375" customWidth="1"/>
    <col min="13591" max="13591" width="5.5703125" customWidth="1"/>
    <col min="13592" max="13598" width="4.7109375" customWidth="1"/>
    <col min="13599" max="13599" width="8.140625" customWidth="1"/>
    <col min="13600" max="13626" width="4.7109375" customWidth="1"/>
    <col min="13825" max="13825" width="6" customWidth="1"/>
    <col min="13826" max="13826" width="34" customWidth="1"/>
    <col min="13827" max="13827" width="8.28515625" customWidth="1"/>
    <col min="13828" max="13833" width="4.7109375" customWidth="1"/>
    <col min="13834" max="13834" width="4.42578125" customWidth="1"/>
    <col min="13835" max="13846" width="4.7109375" customWidth="1"/>
    <col min="13847" max="13847" width="5.5703125" customWidth="1"/>
    <col min="13848" max="13854" width="4.7109375" customWidth="1"/>
    <col min="13855" max="13855" width="8.140625" customWidth="1"/>
    <col min="13856" max="13882" width="4.7109375" customWidth="1"/>
    <col min="14081" max="14081" width="6" customWidth="1"/>
    <col min="14082" max="14082" width="34" customWidth="1"/>
    <col min="14083" max="14083" width="8.28515625" customWidth="1"/>
    <col min="14084" max="14089" width="4.7109375" customWidth="1"/>
    <col min="14090" max="14090" width="4.42578125" customWidth="1"/>
    <col min="14091" max="14102" width="4.7109375" customWidth="1"/>
    <col min="14103" max="14103" width="5.5703125" customWidth="1"/>
    <col min="14104" max="14110" width="4.7109375" customWidth="1"/>
    <col min="14111" max="14111" width="8.140625" customWidth="1"/>
    <col min="14112" max="14138" width="4.7109375" customWidth="1"/>
    <col min="14337" max="14337" width="6" customWidth="1"/>
    <col min="14338" max="14338" width="34" customWidth="1"/>
    <col min="14339" max="14339" width="8.28515625" customWidth="1"/>
    <col min="14340" max="14345" width="4.7109375" customWidth="1"/>
    <col min="14346" max="14346" width="4.42578125" customWidth="1"/>
    <col min="14347" max="14358" width="4.7109375" customWidth="1"/>
    <col min="14359" max="14359" width="5.5703125" customWidth="1"/>
    <col min="14360" max="14366" width="4.7109375" customWidth="1"/>
    <col min="14367" max="14367" width="8.140625" customWidth="1"/>
    <col min="14368" max="14394" width="4.7109375" customWidth="1"/>
    <col min="14593" max="14593" width="6" customWidth="1"/>
    <col min="14594" max="14594" width="34" customWidth="1"/>
    <col min="14595" max="14595" width="8.28515625" customWidth="1"/>
    <col min="14596" max="14601" width="4.7109375" customWidth="1"/>
    <col min="14602" max="14602" width="4.42578125" customWidth="1"/>
    <col min="14603" max="14614" width="4.7109375" customWidth="1"/>
    <col min="14615" max="14615" width="5.5703125" customWidth="1"/>
    <col min="14616" max="14622" width="4.7109375" customWidth="1"/>
    <col min="14623" max="14623" width="8.140625" customWidth="1"/>
    <col min="14624" max="14650" width="4.7109375" customWidth="1"/>
    <col min="14849" max="14849" width="6" customWidth="1"/>
    <col min="14850" max="14850" width="34" customWidth="1"/>
    <col min="14851" max="14851" width="8.28515625" customWidth="1"/>
    <col min="14852" max="14857" width="4.7109375" customWidth="1"/>
    <col min="14858" max="14858" width="4.42578125" customWidth="1"/>
    <col min="14859" max="14870" width="4.7109375" customWidth="1"/>
    <col min="14871" max="14871" width="5.5703125" customWidth="1"/>
    <col min="14872" max="14878" width="4.7109375" customWidth="1"/>
    <col min="14879" max="14879" width="8.140625" customWidth="1"/>
    <col min="14880" max="14906" width="4.7109375" customWidth="1"/>
    <col min="15105" max="15105" width="6" customWidth="1"/>
    <col min="15106" max="15106" width="34" customWidth="1"/>
    <col min="15107" max="15107" width="8.28515625" customWidth="1"/>
    <col min="15108" max="15113" width="4.7109375" customWidth="1"/>
    <col min="15114" max="15114" width="4.42578125" customWidth="1"/>
    <col min="15115" max="15126" width="4.7109375" customWidth="1"/>
    <col min="15127" max="15127" width="5.5703125" customWidth="1"/>
    <col min="15128" max="15134" width="4.7109375" customWidth="1"/>
    <col min="15135" max="15135" width="8.140625" customWidth="1"/>
    <col min="15136" max="15162" width="4.7109375" customWidth="1"/>
    <col min="15361" max="15361" width="6" customWidth="1"/>
    <col min="15362" max="15362" width="34" customWidth="1"/>
    <col min="15363" max="15363" width="8.28515625" customWidth="1"/>
    <col min="15364" max="15369" width="4.7109375" customWidth="1"/>
    <col min="15370" max="15370" width="4.42578125" customWidth="1"/>
    <col min="15371" max="15382" width="4.7109375" customWidth="1"/>
    <col min="15383" max="15383" width="5.5703125" customWidth="1"/>
    <col min="15384" max="15390" width="4.7109375" customWidth="1"/>
    <col min="15391" max="15391" width="8.140625" customWidth="1"/>
    <col min="15392" max="15418" width="4.7109375" customWidth="1"/>
    <col min="15617" max="15617" width="6" customWidth="1"/>
    <col min="15618" max="15618" width="34" customWidth="1"/>
    <col min="15619" max="15619" width="8.28515625" customWidth="1"/>
    <col min="15620" max="15625" width="4.7109375" customWidth="1"/>
    <col min="15626" max="15626" width="4.42578125" customWidth="1"/>
    <col min="15627" max="15638" width="4.7109375" customWidth="1"/>
    <col min="15639" max="15639" width="5.5703125" customWidth="1"/>
    <col min="15640" max="15646" width="4.7109375" customWidth="1"/>
    <col min="15647" max="15647" width="8.140625" customWidth="1"/>
    <col min="15648" max="15674" width="4.7109375" customWidth="1"/>
    <col min="15873" max="15873" width="6" customWidth="1"/>
    <col min="15874" max="15874" width="34" customWidth="1"/>
    <col min="15875" max="15875" width="8.28515625" customWidth="1"/>
    <col min="15876" max="15881" width="4.7109375" customWidth="1"/>
    <col min="15882" max="15882" width="4.42578125" customWidth="1"/>
    <col min="15883" max="15894" width="4.7109375" customWidth="1"/>
    <col min="15895" max="15895" width="5.5703125" customWidth="1"/>
    <col min="15896" max="15902" width="4.7109375" customWidth="1"/>
    <col min="15903" max="15903" width="8.140625" customWidth="1"/>
    <col min="15904" max="15930" width="4.7109375" customWidth="1"/>
    <col min="16129" max="16129" width="6" customWidth="1"/>
    <col min="16130" max="16130" width="34" customWidth="1"/>
    <col min="16131" max="16131" width="8.28515625" customWidth="1"/>
    <col min="16132" max="16137" width="4.7109375" customWidth="1"/>
    <col min="16138" max="16138" width="4.42578125" customWidth="1"/>
    <col min="16139" max="16150" width="4.7109375" customWidth="1"/>
    <col min="16151" max="16151" width="5.5703125" customWidth="1"/>
    <col min="16152" max="16158" width="4.7109375" customWidth="1"/>
    <col min="16159" max="16159" width="8.140625" customWidth="1"/>
    <col min="16160" max="16186" width="4.7109375" customWidth="1"/>
  </cols>
  <sheetData>
    <row r="1" spans="1:58" x14ac:dyDescent="0.2">
      <c r="B1" s="125" t="s">
        <v>362</v>
      </c>
      <c r="C1" s="125"/>
    </row>
    <row r="2" spans="1:58" ht="30" customHeight="1" x14ac:dyDescent="0.2">
      <c r="C2" s="1009" t="s">
        <v>749</v>
      </c>
      <c r="D2" s="1009"/>
      <c r="E2" s="1009"/>
      <c r="F2" s="1009"/>
      <c r="G2" s="1009"/>
      <c r="H2" s="1009"/>
      <c r="I2" s="1009"/>
      <c r="J2" s="1009"/>
      <c r="K2" s="1009"/>
      <c r="L2" s="1009"/>
      <c r="M2" s="1009"/>
      <c r="N2" s="1009"/>
      <c r="O2" s="1009"/>
      <c r="P2" s="1009"/>
      <c r="Q2" s="1009"/>
      <c r="R2" s="1009"/>
      <c r="S2" s="1009"/>
      <c r="T2" s="1009"/>
      <c r="U2" s="1009"/>
      <c r="V2" s="1009"/>
      <c r="W2" s="1009"/>
      <c r="X2" s="1009"/>
      <c r="Y2" s="1009"/>
      <c r="Z2" s="1009"/>
      <c r="AA2" s="1009"/>
      <c r="AB2" s="1009"/>
      <c r="AC2" s="1009"/>
      <c r="AD2" s="1009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</row>
    <row r="3" spans="1:58" ht="13.5" thickBot="1" x14ac:dyDescent="0.25">
      <c r="M3" s="125" t="s">
        <v>363</v>
      </c>
    </row>
    <row r="4" spans="1:58" ht="37.5" customHeight="1" x14ac:dyDescent="0.2">
      <c r="A4" s="980" t="s">
        <v>275</v>
      </c>
      <c r="B4" s="1007" t="s">
        <v>364</v>
      </c>
      <c r="C4" s="983" t="s">
        <v>296</v>
      </c>
      <c r="D4" s="984"/>
      <c r="E4" s="984"/>
      <c r="F4" s="984"/>
      <c r="G4" s="984"/>
      <c r="H4" s="984"/>
      <c r="I4" s="984"/>
      <c r="J4" s="984"/>
      <c r="K4" s="984"/>
      <c r="L4" s="984"/>
      <c r="M4" s="984"/>
      <c r="N4" s="984"/>
      <c r="O4" s="984"/>
      <c r="P4" s="984"/>
      <c r="Q4" s="984"/>
      <c r="R4" s="984"/>
      <c r="S4" s="984"/>
      <c r="T4" s="984"/>
      <c r="U4" s="984"/>
      <c r="V4" s="984"/>
      <c r="W4" s="984"/>
      <c r="X4" s="984"/>
      <c r="Y4" s="984"/>
      <c r="Z4" s="984"/>
      <c r="AA4" s="984"/>
      <c r="AB4" s="984"/>
      <c r="AC4" s="984"/>
      <c r="AD4" s="985"/>
      <c r="AE4" s="983" t="s">
        <v>297</v>
      </c>
      <c r="AF4" s="984"/>
      <c r="AG4" s="984"/>
      <c r="AH4" s="984"/>
      <c r="AI4" s="984"/>
      <c r="AJ4" s="984"/>
      <c r="AK4" s="984"/>
      <c r="AL4" s="984"/>
      <c r="AM4" s="984"/>
      <c r="AN4" s="984"/>
      <c r="AO4" s="984"/>
      <c r="AP4" s="984"/>
      <c r="AQ4" s="984"/>
      <c r="AR4" s="984"/>
      <c r="AS4" s="984"/>
      <c r="AT4" s="984"/>
      <c r="AU4" s="984"/>
      <c r="AV4" s="984"/>
      <c r="AW4" s="984"/>
      <c r="AX4" s="984"/>
      <c r="AY4" s="984"/>
      <c r="AZ4" s="984"/>
      <c r="BA4" s="984"/>
      <c r="BB4" s="984"/>
      <c r="BC4" s="984"/>
      <c r="BD4" s="984"/>
      <c r="BE4" s="984"/>
      <c r="BF4" s="985"/>
    </row>
    <row r="5" spans="1:58" x14ac:dyDescent="0.2">
      <c r="A5" s="981"/>
      <c r="B5" s="1008"/>
      <c r="C5" s="1010" t="s">
        <v>298</v>
      </c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1"/>
      <c r="Y5" s="1011"/>
      <c r="Z5" s="1011"/>
      <c r="AA5" s="1011"/>
      <c r="AB5" s="1011"/>
      <c r="AC5" s="1011"/>
      <c r="AD5" s="1012"/>
      <c r="AE5" s="1010" t="s">
        <v>298</v>
      </c>
      <c r="AF5" s="1011"/>
      <c r="AG5" s="1011"/>
      <c r="AH5" s="1011"/>
      <c r="AI5" s="1011"/>
      <c r="AJ5" s="1011"/>
      <c r="AK5" s="1011"/>
      <c r="AL5" s="1011"/>
      <c r="AM5" s="1011"/>
      <c r="AN5" s="1011"/>
      <c r="AO5" s="1011"/>
      <c r="AP5" s="1011"/>
      <c r="AQ5" s="1011"/>
      <c r="AR5" s="1011"/>
      <c r="AS5" s="1011"/>
      <c r="AT5" s="1011"/>
      <c r="AU5" s="1011"/>
      <c r="AV5" s="1011"/>
      <c r="AW5" s="1011"/>
      <c r="AX5" s="1011"/>
      <c r="AY5" s="1011"/>
      <c r="AZ5" s="1011"/>
      <c r="BA5" s="1011"/>
      <c r="BB5" s="1011"/>
      <c r="BC5" s="1011"/>
      <c r="BD5" s="1011"/>
      <c r="BE5" s="1011"/>
      <c r="BF5" s="1012"/>
    </row>
    <row r="6" spans="1:58" s="197" customFormat="1" ht="24" customHeight="1" x14ac:dyDescent="0.2">
      <c r="A6" s="982"/>
      <c r="B6" s="1008"/>
      <c r="C6" s="202" t="s">
        <v>299</v>
      </c>
      <c r="D6" s="204">
        <v>1</v>
      </c>
      <c r="E6" s="203">
        <v>2</v>
      </c>
      <c r="F6" s="203" t="s">
        <v>303</v>
      </c>
      <c r="G6" s="203" t="s">
        <v>304</v>
      </c>
      <c r="H6" s="203" t="s">
        <v>311</v>
      </c>
      <c r="I6" s="203" t="s">
        <v>365</v>
      </c>
      <c r="J6" s="203" t="s">
        <v>366</v>
      </c>
      <c r="K6" s="203" t="s">
        <v>367</v>
      </c>
      <c r="L6" s="203" t="s">
        <v>368</v>
      </c>
      <c r="M6" s="203" t="s">
        <v>312</v>
      </c>
      <c r="N6" s="203" t="s">
        <v>313</v>
      </c>
      <c r="O6" s="203" t="s">
        <v>314</v>
      </c>
      <c r="P6" s="203" t="s">
        <v>83</v>
      </c>
      <c r="Q6" s="203" t="s">
        <v>84</v>
      </c>
      <c r="R6" s="203" t="s">
        <v>85</v>
      </c>
      <c r="S6" s="203" t="s">
        <v>86</v>
      </c>
      <c r="T6" s="203" t="s">
        <v>315</v>
      </c>
      <c r="U6" s="203" t="s">
        <v>316</v>
      </c>
      <c r="V6" s="203" t="s">
        <v>317</v>
      </c>
      <c r="W6" s="203" t="s">
        <v>318</v>
      </c>
      <c r="X6" s="203" t="s">
        <v>321</v>
      </c>
      <c r="Y6" s="203" t="s">
        <v>322</v>
      </c>
      <c r="Z6" s="203" t="s">
        <v>323</v>
      </c>
      <c r="AA6" s="203" t="s">
        <v>324</v>
      </c>
      <c r="AB6" s="203" t="s">
        <v>372</v>
      </c>
      <c r="AC6" s="203" t="s">
        <v>373</v>
      </c>
      <c r="AD6" s="206" t="s">
        <v>374</v>
      </c>
      <c r="AE6" s="213" t="s">
        <v>299</v>
      </c>
      <c r="AF6" s="204">
        <v>1</v>
      </c>
      <c r="AG6" s="203">
        <v>2</v>
      </c>
      <c r="AH6" s="203" t="s">
        <v>303</v>
      </c>
      <c r="AI6" s="203" t="s">
        <v>304</v>
      </c>
      <c r="AJ6" s="203" t="s">
        <v>311</v>
      </c>
      <c r="AK6" s="203" t="s">
        <v>365</v>
      </c>
      <c r="AL6" s="203" t="s">
        <v>366</v>
      </c>
      <c r="AM6" s="203" t="s">
        <v>367</v>
      </c>
      <c r="AN6" s="203" t="s">
        <v>368</v>
      </c>
      <c r="AO6" s="203" t="s">
        <v>312</v>
      </c>
      <c r="AP6" s="203" t="s">
        <v>313</v>
      </c>
      <c r="AQ6" s="203" t="s">
        <v>314</v>
      </c>
      <c r="AR6" s="203" t="s">
        <v>83</v>
      </c>
      <c r="AS6" s="203" t="s">
        <v>84</v>
      </c>
      <c r="AT6" s="203" t="s">
        <v>85</v>
      </c>
      <c r="AU6" s="203" t="s">
        <v>86</v>
      </c>
      <c r="AV6" s="203" t="s">
        <v>315</v>
      </c>
      <c r="AW6" s="203" t="s">
        <v>316</v>
      </c>
      <c r="AX6" s="203" t="s">
        <v>317</v>
      </c>
      <c r="AY6" s="203" t="s">
        <v>318</v>
      </c>
      <c r="AZ6" s="203" t="s">
        <v>321</v>
      </c>
      <c r="BA6" s="203" t="s">
        <v>322</v>
      </c>
      <c r="BB6" s="203" t="s">
        <v>323</v>
      </c>
      <c r="BC6" s="203" t="s">
        <v>324</v>
      </c>
      <c r="BD6" s="203" t="s">
        <v>372</v>
      </c>
      <c r="BE6" s="203" t="s">
        <v>373</v>
      </c>
      <c r="BF6" s="206" t="s">
        <v>374</v>
      </c>
    </row>
    <row r="7" spans="1:58" x14ac:dyDescent="0.2">
      <c r="A7" s="214"/>
      <c r="B7" s="215" t="s">
        <v>299</v>
      </c>
      <c r="C7" s="208">
        <f>D7+E7+F7+G7+H7+I7+J7+K7+L7+M7+N7+O7+P7+Q7+R7+S7+T7+U7+V7+W7+X7+Y7+Z7+AA7+AB7+AC7+AD7</f>
        <v>20</v>
      </c>
      <c r="D7" s="139">
        <f>SUM(D8:D48)</f>
        <v>6</v>
      </c>
      <c r="E7" s="139">
        <f t="shared" ref="E7:AD7" si="0">SUM(E8:E48)</f>
        <v>9</v>
      </c>
      <c r="F7" s="139">
        <f t="shared" si="0"/>
        <v>4</v>
      </c>
      <c r="G7" s="139">
        <f t="shared" si="0"/>
        <v>1</v>
      </c>
      <c r="H7" s="139">
        <f t="shared" si="0"/>
        <v>0</v>
      </c>
      <c r="I7" s="139">
        <f t="shared" si="0"/>
        <v>0</v>
      </c>
      <c r="J7" s="139">
        <f t="shared" si="0"/>
        <v>0</v>
      </c>
      <c r="K7" s="139">
        <f t="shared" si="0"/>
        <v>0</v>
      </c>
      <c r="L7" s="139">
        <f t="shared" si="0"/>
        <v>0</v>
      </c>
      <c r="M7" s="139">
        <f t="shared" si="0"/>
        <v>0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39">
        <f t="shared" si="0"/>
        <v>0</v>
      </c>
      <c r="Y7" s="139">
        <f t="shared" si="0"/>
        <v>0</v>
      </c>
      <c r="Z7" s="139">
        <f t="shared" si="0"/>
        <v>0</v>
      </c>
      <c r="AA7" s="139">
        <f t="shared" si="0"/>
        <v>0</v>
      </c>
      <c r="AB7" s="139">
        <f t="shared" si="0"/>
        <v>0</v>
      </c>
      <c r="AC7" s="139">
        <f t="shared" si="0"/>
        <v>0</v>
      </c>
      <c r="AD7" s="140">
        <f t="shared" si="0"/>
        <v>0</v>
      </c>
      <c r="AE7" s="208">
        <f>AF7+AG7+AH7+AI7+AJ7+AK7+AL7+AM7+AN7+AO7+AP7+AQ7+AR7+AS7+AT7+AU7+AV7+AW7+AX7+AY7+AZ7+BA7+BB7+BC7+BD7+BE7+BF7</f>
        <v>31</v>
      </c>
      <c r="AF7" s="139">
        <f t="shared" ref="AF7:BF7" si="1">SUM(AF8:AF48)</f>
        <v>12</v>
      </c>
      <c r="AG7" s="139">
        <f t="shared" si="1"/>
        <v>2</v>
      </c>
      <c r="AH7" s="139">
        <f t="shared" si="1"/>
        <v>17</v>
      </c>
      <c r="AI7" s="139">
        <f t="shared" si="1"/>
        <v>0</v>
      </c>
      <c r="AJ7" s="139">
        <f t="shared" si="1"/>
        <v>0</v>
      </c>
      <c r="AK7" s="139">
        <f t="shared" si="1"/>
        <v>0</v>
      </c>
      <c r="AL7" s="139">
        <f t="shared" si="1"/>
        <v>0</v>
      </c>
      <c r="AM7" s="139">
        <f t="shared" si="1"/>
        <v>0</v>
      </c>
      <c r="AN7" s="139">
        <f t="shared" si="1"/>
        <v>0</v>
      </c>
      <c r="AO7" s="139">
        <f t="shared" si="1"/>
        <v>0</v>
      </c>
      <c r="AP7" s="139">
        <f t="shared" si="1"/>
        <v>0</v>
      </c>
      <c r="AQ7" s="139">
        <f t="shared" si="1"/>
        <v>0</v>
      </c>
      <c r="AR7" s="139">
        <f t="shared" si="1"/>
        <v>0</v>
      </c>
      <c r="AS7" s="139">
        <f t="shared" si="1"/>
        <v>0</v>
      </c>
      <c r="AT7" s="139">
        <f t="shared" si="1"/>
        <v>0</v>
      </c>
      <c r="AU7" s="139">
        <f t="shared" si="1"/>
        <v>0</v>
      </c>
      <c r="AV7" s="139">
        <f t="shared" si="1"/>
        <v>0</v>
      </c>
      <c r="AW7" s="139">
        <f t="shared" si="1"/>
        <v>0</v>
      </c>
      <c r="AX7" s="139">
        <f t="shared" si="1"/>
        <v>0</v>
      </c>
      <c r="AY7" s="139">
        <f t="shared" si="1"/>
        <v>0</v>
      </c>
      <c r="AZ7" s="139">
        <f t="shared" si="1"/>
        <v>0</v>
      </c>
      <c r="BA7" s="139">
        <f t="shared" si="1"/>
        <v>0</v>
      </c>
      <c r="BB7" s="139">
        <f t="shared" si="1"/>
        <v>0</v>
      </c>
      <c r="BC7" s="139">
        <f t="shared" si="1"/>
        <v>0</v>
      </c>
      <c r="BD7" s="139">
        <f t="shared" si="1"/>
        <v>0</v>
      </c>
      <c r="BE7" s="139">
        <f t="shared" si="1"/>
        <v>0</v>
      </c>
      <c r="BF7" s="140">
        <f t="shared" si="1"/>
        <v>0</v>
      </c>
    </row>
    <row r="8" spans="1:58" x14ac:dyDescent="0.2">
      <c r="A8" s="133">
        <v>1</v>
      </c>
      <c r="B8" s="135" t="s">
        <v>731</v>
      </c>
      <c r="C8" s="208">
        <f>D8+E8+F8+G8+H8+I8+J8+K8+L8+M8+N8+O8+P8+Q8+R8+S8+T8+U8+V8+W8+X8+Y8+Z8+AA8+AB8+AC8+AD8</f>
        <v>1</v>
      </c>
      <c r="D8" s="35"/>
      <c r="E8" s="35">
        <v>1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135"/>
      <c r="AE8" s="208">
        <f t="shared" ref="AE8:AE48" si="2">AF8+AG8+AH8+AI8+AJ8+AK8+AL8+AM8+AN8+AO8+AP8+AQ8+AR8+AS8+AT8+AU8+AV8+AW8+AX8+AY8+AZ8+BA8+BB8+BC8+BD8+BE8+BF8</f>
        <v>2</v>
      </c>
      <c r="AF8" s="35">
        <v>1</v>
      </c>
      <c r="AG8" s="35"/>
      <c r="AH8" s="35">
        <v>1</v>
      </c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135"/>
    </row>
    <row r="9" spans="1:58" x14ac:dyDescent="0.2">
      <c r="A9" s="133">
        <v>2</v>
      </c>
      <c r="B9" s="135" t="s">
        <v>732</v>
      </c>
      <c r="C9" s="208">
        <f>D9+E9+F9+G9+H9+I9+J9+K9+L9+M9+N9+O9+P9+Q9+R9+S9+T9+U9+V9+W9+X9+Y9+Z9+AA9+AB9+AC9+AD9</f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135"/>
      <c r="AE9" s="208">
        <f t="shared" si="2"/>
        <v>0</v>
      </c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135"/>
    </row>
    <row r="10" spans="1:58" x14ac:dyDescent="0.2">
      <c r="A10" s="133">
        <v>3</v>
      </c>
      <c r="B10" s="135" t="s">
        <v>733</v>
      </c>
      <c r="C10" s="208">
        <f t="shared" ref="C10:C48" si="3">D10+E10+F10+G10+H10+I10+J10+K10+L10+M10+N10+O10+P10+Q10+R10+S10+T10+U10+V10+W10+X10+Y10+Z10+AA10+AB10+AC10+AD10</f>
        <v>8</v>
      </c>
      <c r="D10" s="35">
        <v>2</v>
      </c>
      <c r="E10" s="35">
        <v>4</v>
      </c>
      <c r="F10" s="35">
        <v>2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135"/>
      <c r="AE10" s="208">
        <f t="shared" si="2"/>
        <v>7</v>
      </c>
      <c r="AF10" s="35">
        <v>4</v>
      </c>
      <c r="AG10" s="35"/>
      <c r="AH10" s="35">
        <v>3</v>
      </c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135"/>
    </row>
    <row r="11" spans="1:58" x14ac:dyDescent="0.2">
      <c r="A11" s="133">
        <v>4</v>
      </c>
      <c r="B11" s="135" t="s">
        <v>734</v>
      </c>
      <c r="C11" s="208">
        <f t="shared" si="3"/>
        <v>4</v>
      </c>
      <c r="D11" s="35">
        <v>3</v>
      </c>
      <c r="E11" s="35">
        <v>1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135"/>
      <c r="AE11" s="208">
        <f t="shared" si="2"/>
        <v>4</v>
      </c>
      <c r="AF11" s="35"/>
      <c r="AG11" s="35"/>
      <c r="AH11" s="35">
        <v>4</v>
      </c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135"/>
    </row>
    <row r="12" spans="1:58" x14ac:dyDescent="0.2">
      <c r="A12" s="133">
        <v>5</v>
      </c>
      <c r="B12" s="135" t="s">
        <v>735</v>
      </c>
      <c r="C12" s="208">
        <f t="shared" ref="C12:C28" si="4">D12+E12+F12+G12+H12+I12+J12+K12+L12+M12+N12+O12+P12+Q12+R12+S12+T12+U12+V12+W12+X12+Y12+Z12+AA12+AB12+AC12+AD12</f>
        <v>2</v>
      </c>
      <c r="D12" s="35"/>
      <c r="E12" s="35">
        <v>1</v>
      </c>
      <c r="F12" s="35">
        <v>1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135"/>
      <c r="AE12" s="208">
        <f t="shared" ref="AE12:AE28" si="5">AF12+AG12+AH12+AI12+AJ12+AK12+AL12+AM12+AN12+AO12+AP12+AQ12+AR12+AS12+AT12+AU12+AV12+AW12+AX12+AY12+AZ12+BA12+BB12+BC12+BD12+BE12+BF12</f>
        <v>6</v>
      </c>
      <c r="AF12" s="35">
        <v>3</v>
      </c>
      <c r="AG12" s="35">
        <v>1</v>
      </c>
      <c r="AH12" s="35">
        <v>2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135"/>
    </row>
    <row r="13" spans="1:58" x14ac:dyDescent="0.2">
      <c r="A13" s="133">
        <v>6</v>
      </c>
      <c r="B13" s="135" t="s">
        <v>736</v>
      </c>
      <c r="C13" s="208">
        <f t="shared" si="4"/>
        <v>4</v>
      </c>
      <c r="D13" s="35">
        <v>1</v>
      </c>
      <c r="E13" s="35">
        <v>2</v>
      </c>
      <c r="F13" s="35">
        <v>1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135"/>
      <c r="AE13" s="208">
        <f t="shared" si="5"/>
        <v>11</v>
      </c>
      <c r="AF13" s="35">
        <v>4</v>
      </c>
      <c r="AG13" s="35">
        <v>1</v>
      </c>
      <c r="AH13" s="35">
        <v>6</v>
      </c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135"/>
    </row>
    <row r="14" spans="1:58" x14ac:dyDescent="0.2">
      <c r="A14" s="133">
        <v>7</v>
      </c>
      <c r="B14" s="135" t="s">
        <v>737</v>
      </c>
      <c r="C14" s="208">
        <f t="shared" si="4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135"/>
      <c r="AE14" s="208">
        <f t="shared" si="5"/>
        <v>0</v>
      </c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135"/>
    </row>
    <row r="15" spans="1:58" x14ac:dyDescent="0.2">
      <c r="A15" s="133">
        <v>8</v>
      </c>
      <c r="B15" s="135" t="s">
        <v>738</v>
      </c>
      <c r="C15" s="208">
        <f t="shared" si="4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135"/>
      <c r="AE15" s="208">
        <f t="shared" si="5"/>
        <v>0</v>
      </c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135"/>
    </row>
    <row r="16" spans="1:58" x14ac:dyDescent="0.2">
      <c r="A16" s="133">
        <v>9</v>
      </c>
      <c r="B16" s="135" t="s">
        <v>739</v>
      </c>
      <c r="C16" s="208">
        <f t="shared" si="4"/>
        <v>1</v>
      </c>
      <c r="D16" s="35"/>
      <c r="E16" s="35"/>
      <c r="F16" s="35"/>
      <c r="G16" s="35">
        <v>1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135"/>
      <c r="AE16" s="208">
        <f t="shared" si="5"/>
        <v>1</v>
      </c>
      <c r="AF16" s="35"/>
      <c r="AG16" s="35"/>
      <c r="AH16" s="35">
        <v>1</v>
      </c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135"/>
    </row>
    <row r="17" spans="1:58" x14ac:dyDescent="0.2">
      <c r="A17" s="133"/>
      <c r="B17" s="135"/>
      <c r="C17" s="208">
        <f t="shared" si="4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135"/>
      <c r="AE17" s="208">
        <f t="shared" si="5"/>
        <v>0</v>
      </c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135"/>
    </row>
    <row r="18" spans="1:58" x14ac:dyDescent="0.2">
      <c r="A18" s="133"/>
      <c r="B18" s="135"/>
      <c r="C18" s="208">
        <f t="shared" si="4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135"/>
      <c r="AE18" s="208">
        <f t="shared" si="5"/>
        <v>0</v>
      </c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135"/>
    </row>
    <row r="19" spans="1:58" x14ac:dyDescent="0.2">
      <c r="A19" s="133"/>
      <c r="B19" s="135"/>
      <c r="C19" s="208">
        <f t="shared" si="4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135"/>
      <c r="AE19" s="208">
        <f t="shared" si="5"/>
        <v>0</v>
      </c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135"/>
    </row>
    <row r="20" spans="1:58" x14ac:dyDescent="0.2">
      <c r="A20" s="133"/>
      <c r="B20" s="135"/>
      <c r="C20" s="208">
        <f t="shared" si="4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135"/>
      <c r="AE20" s="208">
        <f t="shared" si="5"/>
        <v>0</v>
      </c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135"/>
    </row>
    <row r="21" spans="1:58" x14ac:dyDescent="0.2">
      <c r="A21" s="133"/>
      <c r="B21" s="135"/>
      <c r="C21" s="208">
        <f t="shared" si="4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135"/>
      <c r="AE21" s="208">
        <f t="shared" si="5"/>
        <v>0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135"/>
    </row>
    <row r="22" spans="1:58" x14ac:dyDescent="0.2">
      <c r="A22" s="133"/>
      <c r="B22" s="135"/>
      <c r="C22" s="208">
        <f t="shared" si="4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135"/>
      <c r="AE22" s="208">
        <f t="shared" si="5"/>
        <v>0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135"/>
    </row>
    <row r="23" spans="1:58" x14ac:dyDescent="0.2">
      <c r="A23" s="133"/>
      <c r="B23" s="135"/>
      <c r="C23" s="208">
        <f t="shared" si="4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35"/>
      <c r="AE23" s="208">
        <f t="shared" si="5"/>
        <v>0</v>
      </c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135"/>
    </row>
    <row r="24" spans="1:58" x14ac:dyDescent="0.2">
      <c r="A24" s="133"/>
      <c r="B24" s="135"/>
      <c r="C24" s="208">
        <f t="shared" si="4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135"/>
      <c r="AE24" s="208">
        <f t="shared" si="5"/>
        <v>0</v>
      </c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135"/>
    </row>
    <row r="25" spans="1:58" x14ac:dyDescent="0.2">
      <c r="A25" s="133"/>
      <c r="B25" s="135"/>
      <c r="C25" s="208">
        <f t="shared" si="4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135"/>
      <c r="AE25" s="208">
        <f t="shared" si="5"/>
        <v>0</v>
      </c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135"/>
    </row>
    <row r="26" spans="1:58" x14ac:dyDescent="0.2">
      <c r="A26" s="133"/>
      <c r="B26" s="135"/>
      <c r="C26" s="208">
        <f t="shared" si="4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135"/>
      <c r="AE26" s="208">
        <f t="shared" si="5"/>
        <v>0</v>
      </c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135"/>
    </row>
    <row r="27" spans="1:58" x14ac:dyDescent="0.2">
      <c r="A27" s="133"/>
      <c r="B27" s="135"/>
      <c r="C27" s="208">
        <f t="shared" si="4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135"/>
      <c r="AE27" s="208">
        <f t="shared" si="5"/>
        <v>0</v>
      </c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135"/>
    </row>
    <row r="28" spans="1:58" x14ac:dyDescent="0.2">
      <c r="A28" s="133"/>
      <c r="B28" s="135"/>
      <c r="C28" s="208">
        <f t="shared" si="4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135"/>
      <c r="AE28" s="208">
        <f t="shared" si="5"/>
        <v>0</v>
      </c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135"/>
    </row>
    <row r="29" spans="1:58" x14ac:dyDescent="0.2">
      <c r="A29" s="133"/>
      <c r="B29" s="135"/>
      <c r="C29" s="208">
        <f t="shared" si="3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135"/>
      <c r="AE29" s="208">
        <f t="shared" si="2"/>
        <v>0</v>
      </c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135"/>
    </row>
    <row r="30" spans="1:58" x14ac:dyDescent="0.2">
      <c r="A30" s="133"/>
      <c r="B30" s="135"/>
      <c r="C30" s="208">
        <f t="shared" si="3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135"/>
      <c r="AE30" s="208">
        <f t="shared" si="2"/>
        <v>0</v>
      </c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135"/>
    </row>
    <row r="31" spans="1:58" x14ac:dyDescent="0.2">
      <c r="A31" s="133"/>
      <c r="B31" s="135"/>
      <c r="C31" s="208">
        <f t="shared" si="3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135"/>
      <c r="AE31" s="208">
        <f t="shared" si="2"/>
        <v>0</v>
      </c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135"/>
    </row>
    <row r="32" spans="1:58" x14ac:dyDescent="0.2">
      <c r="A32" s="133"/>
      <c r="B32" s="135"/>
      <c r="C32" s="208">
        <f t="shared" si="3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135"/>
      <c r="AE32" s="208">
        <f t="shared" si="2"/>
        <v>0</v>
      </c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135"/>
    </row>
    <row r="33" spans="1:58" x14ac:dyDescent="0.2">
      <c r="A33" s="133"/>
      <c r="B33" s="135"/>
      <c r="C33" s="208">
        <f t="shared" si="3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135"/>
      <c r="AE33" s="208">
        <f t="shared" si="2"/>
        <v>0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135"/>
    </row>
    <row r="34" spans="1:58" x14ac:dyDescent="0.2">
      <c r="A34" s="133"/>
      <c r="B34" s="135"/>
      <c r="C34" s="208">
        <f t="shared" si="3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135"/>
      <c r="AE34" s="208">
        <f t="shared" si="2"/>
        <v>0</v>
      </c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135"/>
    </row>
    <row r="35" spans="1:58" x14ac:dyDescent="0.2">
      <c r="A35" s="133"/>
      <c r="B35" s="135"/>
      <c r="C35" s="208">
        <f t="shared" si="3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135"/>
      <c r="AE35" s="208">
        <f t="shared" si="2"/>
        <v>0</v>
      </c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135"/>
    </row>
    <row r="36" spans="1:58" x14ac:dyDescent="0.2">
      <c r="A36" s="133"/>
      <c r="B36" s="135"/>
      <c r="C36" s="208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135"/>
      <c r="AE36" s="208">
        <f t="shared" si="2"/>
        <v>0</v>
      </c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135"/>
    </row>
    <row r="37" spans="1:58" x14ac:dyDescent="0.2">
      <c r="A37" s="133"/>
      <c r="B37" s="135"/>
      <c r="C37" s="208">
        <f t="shared" si="3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135"/>
      <c r="AE37" s="208">
        <f t="shared" si="2"/>
        <v>0</v>
      </c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135"/>
    </row>
    <row r="38" spans="1:58" x14ac:dyDescent="0.2">
      <c r="A38" s="133"/>
      <c r="B38" s="135"/>
      <c r="C38" s="208">
        <f t="shared" si="3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135"/>
      <c r="AE38" s="208">
        <f t="shared" si="2"/>
        <v>0</v>
      </c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135"/>
    </row>
    <row r="39" spans="1:58" x14ac:dyDescent="0.2">
      <c r="A39" s="133"/>
      <c r="B39" s="135"/>
      <c r="C39" s="208">
        <f t="shared" si="3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135"/>
      <c r="AE39" s="208">
        <f>AF39+AG39+AH39+AI39+AJ39+AK39+AL39+AM39+AN39+AO39+AP39+AQ39+AR39+AS39+AT39+AU39+AV39+AW39+AX39+AY39+AZ39+BA39+BB39+BC39+BD39+BE39+BF39</f>
        <v>0</v>
      </c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135"/>
    </row>
    <row r="40" spans="1:58" x14ac:dyDescent="0.2">
      <c r="A40" s="133"/>
      <c r="B40" s="135"/>
      <c r="C40" s="208">
        <f t="shared" si="3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135"/>
      <c r="AE40" s="208">
        <f t="shared" si="2"/>
        <v>0</v>
      </c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135"/>
    </row>
    <row r="41" spans="1:58" x14ac:dyDescent="0.2">
      <c r="A41" s="133"/>
      <c r="B41" s="135"/>
      <c r="C41" s="208">
        <f t="shared" si="3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135"/>
      <c r="AE41" s="208">
        <f t="shared" si="2"/>
        <v>0</v>
      </c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135"/>
    </row>
    <row r="42" spans="1:58" x14ac:dyDescent="0.2">
      <c r="A42" s="133"/>
      <c r="B42" s="135"/>
      <c r="C42" s="208">
        <f t="shared" si="3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135"/>
      <c r="AE42" s="208">
        <f t="shared" si="2"/>
        <v>0</v>
      </c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135"/>
    </row>
    <row r="43" spans="1:58" x14ac:dyDescent="0.2">
      <c r="A43" s="133"/>
      <c r="B43" s="135"/>
      <c r="C43" s="208">
        <f t="shared" si="3"/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135"/>
      <c r="AE43" s="208">
        <f t="shared" si="2"/>
        <v>0</v>
      </c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135"/>
    </row>
    <row r="44" spans="1:58" x14ac:dyDescent="0.2">
      <c r="A44" s="133"/>
      <c r="B44" s="135"/>
      <c r="C44" s="208">
        <f t="shared" si="3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135"/>
      <c r="AE44" s="208">
        <f t="shared" si="2"/>
        <v>0</v>
      </c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135"/>
    </row>
    <row r="45" spans="1:58" x14ac:dyDescent="0.2">
      <c r="A45" s="133"/>
      <c r="B45" s="135"/>
      <c r="C45" s="208">
        <f t="shared" si="3"/>
        <v>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135"/>
      <c r="AE45" s="208">
        <f t="shared" si="2"/>
        <v>0</v>
      </c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135"/>
    </row>
    <row r="46" spans="1:58" x14ac:dyDescent="0.2">
      <c r="A46" s="133"/>
      <c r="B46" s="135"/>
      <c r="C46" s="208">
        <f t="shared" si="3"/>
        <v>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135"/>
      <c r="AE46" s="208">
        <f t="shared" si="2"/>
        <v>0</v>
      </c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135"/>
    </row>
    <row r="47" spans="1:58" x14ac:dyDescent="0.2">
      <c r="A47" s="133"/>
      <c r="B47" s="135"/>
      <c r="C47" s="208">
        <f t="shared" si="3"/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135"/>
      <c r="AE47" s="208">
        <f t="shared" si="2"/>
        <v>0</v>
      </c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135"/>
    </row>
    <row r="48" spans="1:58" ht="13.5" thickBot="1" x14ac:dyDescent="0.25">
      <c r="A48" s="142"/>
      <c r="B48" s="146"/>
      <c r="C48" s="210">
        <f t="shared" si="3"/>
        <v>0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6"/>
      <c r="AE48" s="210">
        <f t="shared" si="2"/>
        <v>0</v>
      </c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6"/>
    </row>
    <row r="49" spans="1:58" x14ac:dyDescent="0.2">
      <c r="A49" s="57"/>
    </row>
    <row r="50" spans="1:58" ht="12.75" customHeight="1" x14ac:dyDescent="0.2">
      <c r="A50" s="57"/>
    </row>
    <row r="51" spans="1:58" ht="12.75" customHeight="1" x14ac:dyDescent="0.2">
      <c r="AE51" s="155"/>
      <c r="AY51" s="957" t="s">
        <v>52</v>
      </c>
      <c r="AZ51" s="957"/>
      <c r="BA51" s="957"/>
      <c r="BB51" s="957"/>
      <c r="BC51" s="957"/>
      <c r="BD51" s="957"/>
      <c r="BE51" s="957"/>
      <c r="BF51" s="957"/>
    </row>
    <row r="52" spans="1:58" ht="12.75" customHeight="1" x14ac:dyDescent="0.2">
      <c r="AE52" s="155"/>
      <c r="AU52" t="s">
        <v>671</v>
      </c>
      <c r="AY52" s="612"/>
      <c r="AZ52" s="612"/>
      <c r="BA52" s="612"/>
      <c r="BB52" s="612"/>
      <c r="BC52" s="612"/>
      <c r="BD52" s="612"/>
      <c r="BE52" s="612"/>
      <c r="BF52" s="612"/>
    </row>
    <row r="53" spans="1:58" ht="12.75" customHeight="1" x14ac:dyDescent="0.2">
      <c r="AE53" s="155"/>
      <c r="AU53" s="33" t="s">
        <v>679</v>
      </c>
      <c r="AV53" s="33"/>
      <c r="AY53" s="612"/>
      <c r="AZ53" s="612"/>
      <c r="BA53" s="612"/>
      <c r="BB53" s="612"/>
      <c r="BC53" s="612"/>
      <c r="BD53" s="612"/>
      <c r="BE53" s="612"/>
      <c r="BF53" s="612"/>
    </row>
    <row r="54" spans="1:58" ht="12.75" customHeight="1" x14ac:dyDescent="0.2">
      <c r="AE54" s="155"/>
      <c r="AY54" s="612"/>
      <c r="AZ54" s="612"/>
      <c r="BA54" s="612"/>
      <c r="BB54" s="612"/>
      <c r="BC54" s="612"/>
      <c r="BD54" s="612"/>
      <c r="BE54" s="612"/>
      <c r="BF54" s="612"/>
    </row>
    <row r="55" spans="1:58" ht="16.5" x14ac:dyDescent="0.25">
      <c r="AE55" s="155" t="s">
        <v>752</v>
      </c>
      <c r="AH55" s="37" t="s">
        <v>779</v>
      </c>
      <c r="AI55" s="38"/>
      <c r="AJ55" s="38"/>
      <c r="AK55" s="39"/>
      <c r="AL55" s="39"/>
      <c r="AM55" s="39"/>
      <c r="AN55" s="84" t="s">
        <v>755</v>
      </c>
      <c r="AP55" s="82"/>
      <c r="AQ55" s="82"/>
      <c r="AR55" s="82"/>
      <c r="AS55" s="13"/>
      <c r="AT55" s="13"/>
    </row>
    <row r="56" spans="1:58" ht="16.5" x14ac:dyDescent="0.25">
      <c r="AE56" s="156"/>
      <c r="AH56" s="37"/>
      <c r="AI56" s="38"/>
      <c r="AJ56" s="38"/>
      <c r="AK56" s="39"/>
      <c r="AL56" s="39"/>
      <c r="AM56" s="39"/>
      <c r="AN56" s="97"/>
      <c r="AP56" s="97"/>
      <c r="AQ56" s="97"/>
      <c r="AR56" s="97"/>
      <c r="AS56" s="13"/>
      <c r="AT56" s="13"/>
    </row>
    <row r="57" spans="1:58" x14ac:dyDescent="0.2">
      <c r="AE57" s="212"/>
      <c r="AH57" s="44" t="s">
        <v>754</v>
      </c>
      <c r="AI57" s="212"/>
      <c r="AJ57" s="212"/>
      <c r="AK57" s="212"/>
      <c r="AL57" s="212"/>
      <c r="AM57" s="212"/>
      <c r="AN57" s="44" t="s">
        <v>782</v>
      </c>
      <c r="AP57" s="212"/>
      <c r="AQ57" s="212"/>
      <c r="AR57" s="212"/>
      <c r="AS57" s="212"/>
      <c r="AT57" s="212"/>
    </row>
  </sheetData>
  <mergeCells count="8">
    <mergeCell ref="AY51:BF51"/>
    <mergeCell ref="B4:B6"/>
    <mergeCell ref="C2:AD2"/>
    <mergeCell ref="A4:A6"/>
    <mergeCell ref="C4:AD4"/>
    <mergeCell ref="AE4:BF4"/>
    <mergeCell ref="C5:AD5"/>
    <mergeCell ref="AE5:BF5"/>
  </mergeCells>
  <pageMargins left="0.70866141732283472" right="0.70866141732283472" top="0.74803149606299213" bottom="0.74803149606299213" header="0.31496062992125984" footer="0.31496062992125984"/>
  <pageSetup scale="64" orientation="landscape" verticalDpi="0" r:id="rId1"/>
  <rowBreaks count="1" manualBreakCount="1">
    <brk id="58" max="16383" man="1"/>
  </rowBreaks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104"/>
  <sheetViews>
    <sheetView tabSelected="1" zoomScale="85" zoomScaleNormal="85" workbookViewId="0">
      <pane xSplit="3" ySplit="7" topLeftCell="D41" activePane="bottomRight" state="frozen"/>
      <selection pane="topRight" activeCell="D1" sqref="D1"/>
      <selection pane="bottomLeft" activeCell="A8" sqref="A8"/>
      <selection pane="bottomRight" activeCell="D68" sqref="D68"/>
    </sheetView>
  </sheetViews>
  <sheetFormatPr defaultRowHeight="12.75" x14ac:dyDescent="0.2"/>
  <cols>
    <col min="1" max="1" width="15.28515625" style="307" customWidth="1"/>
    <col min="2" max="2" width="3.140625" style="307" customWidth="1"/>
    <col min="3" max="3" width="5.7109375" style="307" customWidth="1"/>
    <col min="4" max="4" width="7.85546875" style="307" customWidth="1"/>
    <col min="5" max="5" width="9.28515625" style="307" customWidth="1"/>
    <col min="6" max="6" width="10.42578125" style="307" customWidth="1"/>
    <col min="7" max="7" width="14.85546875" style="307" customWidth="1"/>
    <col min="8" max="8" width="10.42578125" style="307" customWidth="1"/>
    <col min="9" max="9" width="8" style="307" customWidth="1"/>
    <col min="10" max="10" width="8.7109375" style="307" customWidth="1"/>
    <col min="11" max="11" width="10" style="307" customWidth="1"/>
    <col min="12" max="12" width="8.140625" style="307" customWidth="1"/>
    <col min="13" max="13" width="8.7109375" style="307" customWidth="1"/>
    <col min="14" max="14" width="8.140625" style="307" customWidth="1"/>
    <col min="15" max="15" width="8.42578125" style="307" customWidth="1"/>
    <col min="16" max="16" width="8.140625" style="307" customWidth="1"/>
    <col min="17" max="17" width="7.5703125" style="307" customWidth="1"/>
    <col min="18" max="18" width="11.5703125" style="307" customWidth="1"/>
    <col min="19" max="19" width="8.42578125" style="307" customWidth="1"/>
    <col min="20" max="20" width="7.7109375" style="307" customWidth="1"/>
    <col min="21" max="21" width="8.5703125" style="307" customWidth="1"/>
    <col min="22" max="22" width="7.42578125" style="307" customWidth="1"/>
    <col min="23" max="23" width="11.140625" style="307" customWidth="1"/>
    <col min="24" max="16384" width="9.140625" style="307"/>
  </cols>
  <sheetData>
    <row r="1" spans="1:23" s="33" customFormat="1" x14ac:dyDescent="0.2">
      <c r="U1" s="778" t="s">
        <v>64</v>
      </c>
      <c r="V1" s="778"/>
      <c r="W1" s="778"/>
    </row>
    <row r="2" spans="1:23" s="33" customFormat="1" ht="15" customHeight="1" x14ac:dyDescent="0.2">
      <c r="A2" s="400"/>
      <c r="B2" s="400"/>
      <c r="C2" s="786" t="s">
        <v>65</v>
      </c>
      <c r="D2" s="786"/>
      <c r="E2" s="786"/>
      <c r="F2" s="786"/>
      <c r="G2" s="786"/>
      <c r="H2" s="786"/>
      <c r="I2" s="786"/>
      <c r="J2" s="786"/>
      <c r="K2" s="46" t="s">
        <v>757</v>
      </c>
      <c r="L2" s="401" t="s">
        <v>48</v>
      </c>
      <c r="M2" s="47">
        <v>12</v>
      </c>
      <c r="N2" s="779" t="s">
        <v>783</v>
      </c>
      <c r="O2" s="779"/>
      <c r="P2" s="779"/>
      <c r="R2" s="402"/>
      <c r="S2" s="400"/>
      <c r="T2" s="400"/>
    </row>
    <row r="3" spans="1:23" s="33" customFormat="1" ht="12" customHeight="1" thickBot="1" x14ac:dyDescent="0.25">
      <c r="A3" s="400"/>
      <c r="B3" s="400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8"/>
      <c r="P3" s="401"/>
      <c r="Q3" s="49"/>
      <c r="R3" s="302"/>
      <c r="S3" s="302"/>
      <c r="T3" s="302"/>
      <c r="U3" s="402"/>
      <c r="V3" s="400"/>
      <c r="W3" s="400"/>
    </row>
    <row r="4" spans="1:23" ht="13.5" customHeight="1" thickBot="1" x14ac:dyDescent="0.25">
      <c r="A4" s="759" t="s">
        <v>379</v>
      </c>
      <c r="B4" s="760"/>
      <c r="C4" s="759" t="s">
        <v>66</v>
      </c>
      <c r="D4" s="709" t="s">
        <v>67</v>
      </c>
      <c r="E4" s="773" t="s">
        <v>343</v>
      </c>
      <c r="F4" s="775" t="s">
        <v>342</v>
      </c>
      <c r="G4" s="776"/>
      <c r="H4" s="777"/>
      <c r="I4" s="773" t="s">
        <v>319</v>
      </c>
      <c r="J4" s="770" t="s">
        <v>361</v>
      </c>
      <c r="K4" s="770" t="s">
        <v>68</v>
      </c>
      <c r="L4" s="308" t="s">
        <v>62</v>
      </c>
      <c r="M4" s="308"/>
      <c r="N4" s="308"/>
      <c r="O4" s="709" t="s">
        <v>69</v>
      </c>
      <c r="P4" s="309" t="s">
        <v>70</v>
      </c>
      <c r="Q4" s="308"/>
      <c r="R4" s="308"/>
      <c r="S4" s="308"/>
      <c r="T4" s="310"/>
      <c r="U4" s="709" t="s">
        <v>71</v>
      </c>
      <c r="V4" s="709" t="s">
        <v>72</v>
      </c>
      <c r="W4" s="709" t="s">
        <v>73</v>
      </c>
    </row>
    <row r="5" spans="1:23" ht="53.25" customHeight="1" x14ac:dyDescent="0.2">
      <c r="A5" s="761"/>
      <c r="B5" s="762"/>
      <c r="C5" s="761"/>
      <c r="D5" s="710"/>
      <c r="E5" s="780"/>
      <c r="F5" s="772" t="s">
        <v>339</v>
      </c>
      <c r="G5" s="772" t="s">
        <v>340</v>
      </c>
      <c r="H5" s="772" t="s">
        <v>341</v>
      </c>
      <c r="I5" s="774"/>
      <c r="J5" s="781"/>
      <c r="K5" s="781"/>
      <c r="L5" s="782" t="s">
        <v>74</v>
      </c>
      <c r="M5" s="784" t="s">
        <v>75</v>
      </c>
      <c r="N5" s="785"/>
      <c r="O5" s="710"/>
      <c r="P5" s="782" t="s">
        <v>74</v>
      </c>
      <c r="Q5" s="768" t="s">
        <v>76</v>
      </c>
      <c r="R5" s="768" t="s">
        <v>77</v>
      </c>
      <c r="S5" s="768" t="s">
        <v>78</v>
      </c>
      <c r="T5" s="770" t="s">
        <v>79</v>
      </c>
      <c r="U5" s="710"/>
      <c r="V5" s="710"/>
      <c r="W5" s="710"/>
    </row>
    <row r="6" spans="1:23" ht="30.75" customHeight="1" thickBot="1" x14ac:dyDescent="0.25">
      <c r="A6" s="763"/>
      <c r="B6" s="764"/>
      <c r="C6" s="763"/>
      <c r="D6" s="711"/>
      <c r="E6" s="780"/>
      <c r="F6" s="772"/>
      <c r="G6" s="772"/>
      <c r="H6" s="772"/>
      <c r="I6" s="774"/>
      <c r="J6" s="781"/>
      <c r="K6" s="771"/>
      <c r="L6" s="783"/>
      <c r="M6" s="312" t="s">
        <v>80</v>
      </c>
      <c r="N6" s="311" t="s">
        <v>81</v>
      </c>
      <c r="O6" s="711"/>
      <c r="P6" s="783"/>
      <c r="Q6" s="769"/>
      <c r="R6" s="769"/>
      <c r="S6" s="769"/>
      <c r="T6" s="771"/>
      <c r="U6" s="711"/>
      <c r="V6" s="711"/>
      <c r="W6" s="711"/>
    </row>
    <row r="7" spans="1:23" ht="16.5" customHeight="1" thickBot="1" x14ac:dyDescent="0.25">
      <c r="A7" s="437" t="s">
        <v>0</v>
      </c>
      <c r="B7" s="438"/>
      <c r="C7" s="439" t="s">
        <v>1</v>
      </c>
      <c r="D7" s="440">
        <v>1</v>
      </c>
      <c r="E7" s="441">
        <v>2</v>
      </c>
      <c r="F7" s="442" t="s">
        <v>82</v>
      </c>
      <c r="G7" s="442" t="s">
        <v>300</v>
      </c>
      <c r="H7" s="442" t="s">
        <v>301</v>
      </c>
      <c r="I7" s="442">
        <v>3</v>
      </c>
      <c r="J7" s="443">
        <v>4</v>
      </c>
      <c r="K7" s="444">
        <v>5</v>
      </c>
      <c r="L7" s="441">
        <v>6</v>
      </c>
      <c r="M7" s="442" t="s">
        <v>83</v>
      </c>
      <c r="N7" s="442" t="s">
        <v>84</v>
      </c>
      <c r="O7" s="445">
        <v>7</v>
      </c>
      <c r="P7" s="441">
        <v>8</v>
      </c>
      <c r="Q7" s="442" t="s">
        <v>321</v>
      </c>
      <c r="R7" s="442" t="s">
        <v>322</v>
      </c>
      <c r="S7" s="442" t="s">
        <v>323</v>
      </c>
      <c r="T7" s="443" t="s">
        <v>324</v>
      </c>
      <c r="U7" s="446">
        <v>9</v>
      </c>
      <c r="V7" s="442">
        <v>10</v>
      </c>
      <c r="W7" s="443">
        <v>11</v>
      </c>
    </row>
    <row r="8" spans="1:23" ht="12.6" customHeight="1" x14ac:dyDescent="0.2">
      <c r="A8" s="709" t="s">
        <v>670</v>
      </c>
      <c r="B8" s="709" t="s">
        <v>87</v>
      </c>
      <c r="C8" s="195">
        <v>2019</v>
      </c>
      <c r="D8" s="281"/>
      <c r="E8" s="267"/>
      <c r="F8" s="268"/>
      <c r="G8" s="268"/>
      <c r="H8" s="268"/>
      <c r="I8" s="268"/>
      <c r="J8" s="238">
        <f>E8+I8</f>
        <v>0</v>
      </c>
      <c r="K8" s="216">
        <f>J8+D8</f>
        <v>0</v>
      </c>
      <c r="L8" s="253">
        <f t="shared" ref="L8:L51" si="0">O8+P8</f>
        <v>0</v>
      </c>
      <c r="M8" s="284"/>
      <c r="N8" s="222">
        <f>IF(L8&lt;&gt;0,M8/L8,0)</f>
        <v>0</v>
      </c>
      <c r="O8" s="285"/>
      <c r="P8" s="286">
        <f>Q8+R8+S8+T8</f>
        <v>0</v>
      </c>
      <c r="Q8" s="287"/>
      <c r="R8" s="287"/>
      <c r="S8" s="287"/>
      <c r="T8" s="288"/>
      <c r="U8" s="289"/>
      <c r="V8" s="290">
        <f t="shared" ref="V8:V39" si="1">SUM(K8-L8)</f>
        <v>0</v>
      </c>
      <c r="W8" s="285"/>
    </row>
    <row r="9" spans="1:23" ht="12.6" customHeight="1" x14ac:dyDescent="0.2">
      <c r="A9" s="710"/>
      <c r="B9" s="710"/>
      <c r="C9" s="196">
        <v>2020</v>
      </c>
      <c r="D9" s="277"/>
      <c r="E9" s="278"/>
      <c r="F9" s="279"/>
      <c r="G9" s="279"/>
      <c r="H9" s="279"/>
      <c r="I9" s="279"/>
      <c r="J9" s="225">
        <f>E9+I9</f>
        <v>0</v>
      </c>
      <c r="K9" s="223">
        <f>J9+D9</f>
        <v>0</v>
      </c>
      <c r="L9" s="255">
        <f t="shared" si="0"/>
        <v>0</v>
      </c>
      <c r="M9" s="264"/>
      <c r="N9" s="228">
        <f t="shared" ref="N9:N57" si="2">IF(L9&lt;&gt;0,M9/L9,0)</f>
        <v>0</v>
      </c>
      <c r="O9" s="293"/>
      <c r="P9" s="291">
        <f t="shared" ref="P9:P51" si="3">Q9+R9+S9+T9</f>
        <v>0</v>
      </c>
      <c r="Q9" s="265"/>
      <c r="R9" s="265"/>
      <c r="S9" s="265"/>
      <c r="T9" s="244"/>
      <c r="U9" s="294"/>
      <c r="V9" s="295">
        <f t="shared" si="1"/>
        <v>0</v>
      </c>
      <c r="W9" s="293"/>
    </row>
    <row r="10" spans="1:23" ht="12.6" customHeight="1" thickBot="1" x14ac:dyDescent="0.25">
      <c r="A10" s="711"/>
      <c r="B10" s="711"/>
      <c r="C10" s="303">
        <v>2021</v>
      </c>
      <c r="D10" s="315">
        <f>'8.Приложение 3_ГД'!E8</f>
        <v>23</v>
      </c>
      <c r="E10" s="175">
        <v>30</v>
      </c>
      <c r="F10" s="170"/>
      <c r="G10" s="170"/>
      <c r="H10" s="170"/>
      <c r="I10" s="170"/>
      <c r="J10" s="246">
        <f>E10+I10</f>
        <v>30</v>
      </c>
      <c r="K10" s="229">
        <f t="shared" ref="K10:K27" si="4">J10+D10</f>
        <v>53</v>
      </c>
      <c r="L10" s="230">
        <f t="shared" si="0"/>
        <v>43</v>
      </c>
      <c r="M10" s="316">
        <f>'8.Приложение 3_ГД'!AU8</f>
        <v>19</v>
      </c>
      <c r="N10" s="232">
        <f t="shared" si="2"/>
        <v>0.44186046511627908</v>
      </c>
      <c r="O10" s="317">
        <f>'8.Приложение 3_ГД'!AG8</f>
        <v>29</v>
      </c>
      <c r="P10" s="255">
        <f t="shared" si="3"/>
        <v>14</v>
      </c>
      <c r="Q10" s="172"/>
      <c r="R10" s="172"/>
      <c r="S10" s="172"/>
      <c r="T10" s="179">
        <v>14</v>
      </c>
      <c r="U10" s="180">
        <v>85</v>
      </c>
      <c r="V10" s="229">
        <f t="shared" si="1"/>
        <v>10</v>
      </c>
      <c r="W10" s="181">
        <v>27</v>
      </c>
    </row>
    <row r="11" spans="1:23" ht="12.6" customHeight="1" x14ac:dyDescent="0.2">
      <c r="A11" s="765" t="s">
        <v>88</v>
      </c>
      <c r="B11" s="709" t="s">
        <v>89</v>
      </c>
      <c r="C11" s="195">
        <v>2019</v>
      </c>
      <c r="D11" s="281"/>
      <c r="E11" s="282"/>
      <c r="F11" s="283"/>
      <c r="G11" s="283"/>
      <c r="H11" s="283"/>
      <c r="I11" s="283"/>
      <c r="J11" s="219">
        <f>E11+I11</f>
        <v>0</v>
      </c>
      <c r="K11" s="216">
        <f t="shared" si="4"/>
        <v>0</v>
      </c>
      <c r="L11" s="217">
        <f t="shared" si="0"/>
        <v>0</v>
      </c>
      <c r="M11" s="284"/>
      <c r="N11" s="292">
        <f t="shared" si="2"/>
        <v>0</v>
      </c>
      <c r="O11" s="281"/>
      <c r="P11" s="217">
        <f t="shared" si="3"/>
        <v>0</v>
      </c>
      <c r="Q11" s="284"/>
      <c r="R11" s="284"/>
      <c r="S11" s="284"/>
      <c r="T11" s="283"/>
      <c r="U11" s="281"/>
      <c r="V11" s="216">
        <f t="shared" si="1"/>
        <v>0</v>
      </c>
      <c r="W11" s="300"/>
    </row>
    <row r="12" spans="1:23" ht="12.6" customHeight="1" x14ac:dyDescent="0.2">
      <c r="A12" s="766"/>
      <c r="B12" s="710"/>
      <c r="C12" s="196">
        <v>2020</v>
      </c>
      <c r="D12" s="277"/>
      <c r="E12" s="278"/>
      <c r="F12" s="279"/>
      <c r="G12" s="279"/>
      <c r="H12" s="279"/>
      <c r="I12" s="279"/>
      <c r="J12" s="225">
        <f t="shared" ref="J12:J28" si="5">E12+I12</f>
        <v>0</v>
      </c>
      <c r="K12" s="223">
        <f t="shared" si="4"/>
        <v>0</v>
      </c>
      <c r="L12" s="224">
        <f t="shared" si="0"/>
        <v>0</v>
      </c>
      <c r="M12" s="264"/>
      <c r="N12" s="239">
        <f t="shared" si="2"/>
        <v>0</v>
      </c>
      <c r="O12" s="277"/>
      <c r="P12" s="224">
        <f t="shared" si="3"/>
        <v>0</v>
      </c>
      <c r="Q12" s="264"/>
      <c r="R12" s="264"/>
      <c r="S12" s="264"/>
      <c r="T12" s="279"/>
      <c r="U12" s="277"/>
      <c r="V12" s="223">
        <f t="shared" si="1"/>
        <v>0</v>
      </c>
      <c r="W12" s="259"/>
    </row>
    <row r="13" spans="1:23" ht="12.75" customHeight="1" thickBot="1" x14ac:dyDescent="0.25">
      <c r="A13" s="767"/>
      <c r="B13" s="711"/>
      <c r="C13" s="659">
        <v>2021</v>
      </c>
      <c r="D13" s="176">
        <v>0</v>
      </c>
      <c r="E13" s="175">
        <v>3</v>
      </c>
      <c r="F13" s="170"/>
      <c r="G13" s="170"/>
      <c r="H13" s="170"/>
      <c r="I13" s="170"/>
      <c r="J13" s="246">
        <f t="shared" si="5"/>
        <v>3</v>
      </c>
      <c r="K13" s="229">
        <f t="shared" si="4"/>
        <v>3</v>
      </c>
      <c r="L13" s="230">
        <f t="shared" si="0"/>
        <v>3</v>
      </c>
      <c r="M13" s="172">
        <v>3</v>
      </c>
      <c r="N13" s="298">
        <f t="shared" si="2"/>
        <v>1</v>
      </c>
      <c r="O13" s="176">
        <v>3</v>
      </c>
      <c r="P13" s="230">
        <f t="shared" si="3"/>
        <v>0</v>
      </c>
      <c r="Q13" s="172"/>
      <c r="R13" s="172"/>
      <c r="S13" s="172"/>
      <c r="T13" s="170"/>
      <c r="U13" s="176">
        <v>3</v>
      </c>
      <c r="V13" s="229">
        <f>SUM(K13-L13)</f>
        <v>0</v>
      </c>
      <c r="W13" s="181"/>
    </row>
    <row r="14" spans="1:23" ht="12.6" customHeight="1" x14ac:dyDescent="0.2">
      <c r="A14" s="710" t="s">
        <v>90</v>
      </c>
      <c r="B14" s="709" t="s">
        <v>91</v>
      </c>
      <c r="C14" s="195">
        <v>2019</v>
      </c>
      <c r="D14" s="266"/>
      <c r="E14" s="267"/>
      <c r="F14" s="268"/>
      <c r="G14" s="268"/>
      <c r="H14" s="268"/>
      <c r="I14" s="268"/>
      <c r="J14" s="238">
        <f t="shared" si="5"/>
        <v>0</v>
      </c>
      <c r="K14" s="236">
        <f t="shared" si="4"/>
        <v>0</v>
      </c>
      <c r="L14" s="234">
        <f t="shared" si="0"/>
        <v>0</v>
      </c>
      <c r="M14" s="269"/>
      <c r="N14" s="270">
        <f t="shared" si="2"/>
        <v>0</v>
      </c>
      <c r="O14" s="271"/>
      <c r="P14" s="299">
        <f t="shared" si="3"/>
        <v>0</v>
      </c>
      <c r="Q14" s="273"/>
      <c r="R14" s="273"/>
      <c r="S14" s="273"/>
      <c r="T14" s="301"/>
      <c r="U14" s="422" t="s">
        <v>92</v>
      </c>
      <c r="V14" s="276">
        <f t="shared" si="1"/>
        <v>0</v>
      </c>
      <c r="W14" s="271"/>
    </row>
    <row r="15" spans="1:23" ht="12.6" customHeight="1" x14ac:dyDescent="0.2">
      <c r="A15" s="710"/>
      <c r="B15" s="710"/>
      <c r="C15" s="196">
        <v>2020</v>
      </c>
      <c r="D15" s="277"/>
      <c r="E15" s="278"/>
      <c r="F15" s="279"/>
      <c r="G15" s="279"/>
      <c r="H15" s="279"/>
      <c r="I15" s="279"/>
      <c r="J15" s="225">
        <f t="shared" si="5"/>
        <v>0</v>
      </c>
      <c r="K15" s="223">
        <f t="shared" si="4"/>
        <v>0</v>
      </c>
      <c r="L15" s="224">
        <f t="shared" si="0"/>
        <v>0</v>
      </c>
      <c r="M15" s="264"/>
      <c r="N15" s="228">
        <f t="shared" si="2"/>
        <v>0</v>
      </c>
      <c r="O15" s="259"/>
      <c r="P15" s="291">
        <f t="shared" si="3"/>
        <v>0</v>
      </c>
      <c r="Q15" s="264"/>
      <c r="R15" s="264"/>
      <c r="S15" s="264"/>
      <c r="T15" s="254"/>
      <c r="U15" s="422" t="s">
        <v>92</v>
      </c>
      <c r="V15" s="223">
        <f t="shared" si="1"/>
        <v>0</v>
      </c>
      <c r="W15" s="259"/>
    </row>
    <row r="16" spans="1:23" ht="12.6" customHeight="1" thickBot="1" x14ac:dyDescent="0.25">
      <c r="A16" s="711"/>
      <c r="B16" s="711"/>
      <c r="C16" s="659">
        <v>2021</v>
      </c>
      <c r="D16" s="178"/>
      <c r="E16" s="174"/>
      <c r="F16" s="171"/>
      <c r="G16" s="171"/>
      <c r="H16" s="171"/>
      <c r="I16" s="171"/>
      <c r="J16" s="313">
        <f t="shared" si="5"/>
        <v>0</v>
      </c>
      <c r="K16" s="295">
        <f t="shared" si="4"/>
        <v>0</v>
      </c>
      <c r="L16" s="255">
        <f t="shared" si="0"/>
        <v>0</v>
      </c>
      <c r="M16" s="173"/>
      <c r="N16" s="251">
        <f t="shared" si="2"/>
        <v>0</v>
      </c>
      <c r="O16" s="177"/>
      <c r="P16" s="320">
        <f t="shared" si="3"/>
        <v>0</v>
      </c>
      <c r="Q16" s="183"/>
      <c r="R16" s="183"/>
      <c r="S16" s="183"/>
      <c r="T16" s="184"/>
      <c r="U16" s="314" t="s">
        <v>92</v>
      </c>
      <c r="V16" s="241">
        <f t="shared" si="1"/>
        <v>0</v>
      </c>
      <c r="W16" s="177"/>
    </row>
    <row r="17" spans="1:23" ht="12.6" customHeight="1" x14ac:dyDescent="0.2">
      <c r="A17" s="709" t="s">
        <v>93</v>
      </c>
      <c r="B17" s="709" t="s">
        <v>94</v>
      </c>
      <c r="C17" s="195">
        <v>2019</v>
      </c>
      <c r="D17" s="281"/>
      <c r="E17" s="282"/>
      <c r="F17" s="283"/>
      <c r="G17" s="283"/>
      <c r="H17" s="283"/>
      <c r="I17" s="283"/>
      <c r="J17" s="219">
        <f>E17+I17</f>
        <v>0</v>
      </c>
      <c r="K17" s="216">
        <f>J17+D17</f>
        <v>0</v>
      </c>
      <c r="L17" s="217">
        <f t="shared" si="0"/>
        <v>0</v>
      </c>
      <c r="M17" s="284"/>
      <c r="N17" s="222">
        <f t="shared" si="2"/>
        <v>0</v>
      </c>
      <c r="O17" s="259"/>
      <c r="P17" s="286">
        <f t="shared" si="3"/>
        <v>0</v>
      </c>
      <c r="Q17" s="284"/>
      <c r="R17" s="284"/>
      <c r="S17" s="284"/>
      <c r="T17" s="252"/>
      <c r="U17" s="280"/>
      <c r="V17" s="223">
        <f t="shared" si="1"/>
        <v>0</v>
      </c>
      <c r="W17" s="259"/>
    </row>
    <row r="18" spans="1:23" ht="12.6" customHeight="1" x14ac:dyDescent="0.2">
      <c r="A18" s="710"/>
      <c r="B18" s="710"/>
      <c r="C18" s="196">
        <v>2020</v>
      </c>
      <c r="D18" s="277"/>
      <c r="E18" s="278"/>
      <c r="F18" s="279"/>
      <c r="G18" s="279"/>
      <c r="H18" s="279"/>
      <c r="I18" s="279"/>
      <c r="J18" s="225">
        <f t="shared" si="5"/>
        <v>0</v>
      </c>
      <c r="K18" s="223">
        <f t="shared" si="4"/>
        <v>0</v>
      </c>
      <c r="L18" s="224">
        <f t="shared" si="0"/>
        <v>0</v>
      </c>
      <c r="M18" s="264"/>
      <c r="N18" s="228">
        <f t="shared" si="2"/>
        <v>0</v>
      </c>
      <c r="O18" s="259"/>
      <c r="P18" s="291">
        <f t="shared" si="3"/>
        <v>0</v>
      </c>
      <c r="Q18" s="264"/>
      <c r="R18" s="264"/>
      <c r="S18" s="264"/>
      <c r="T18" s="254"/>
      <c r="U18" s="280"/>
      <c r="V18" s="223">
        <f t="shared" si="1"/>
        <v>0</v>
      </c>
      <c r="W18" s="259"/>
    </row>
    <row r="19" spans="1:23" ht="12.6" customHeight="1" thickBot="1" x14ac:dyDescent="0.25">
      <c r="A19" s="711"/>
      <c r="B19" s="711"/>
      <c r="C19" s="659">
        <v>2021</v>
      </c>
      <c r="D19" s="318">
        <f>'8.Приложение 3_ГД'!F8</f>
        <v>82</v>
      </c>
      <c r="E19" s="174">
        <v>141</v>
      </c>
      <c r="F19" s="171"/>
      <c r="G19" s="171"/>
      <c r="H19" s="171">
        <v>10</v>
      </c>
      <c r="I19" s="171"/>
      <c r="J19" s="313">
        <f t="shared" si="5"/>
        <v>141</v>
      </c>
      <c r="K19" s="229">
        <f t="shared" si="4"/>
        <v>223</v>
      </c>
      <c r="L19" s="230">
        <f t="shared" si="0"/>
        <v>138</v>
      </c>
      <c r="M19" s="319">
        <f>'8.Приложение 3_ГД'!AV8</f>
        <v>112</v>
      </c>
      <c r="N19" s="251">
        <f t="shared" si="2"/>
        <v>0.81159420289855078</v>
      </c>
      <c r="O19" s="321">
        <f>'8.Приложение 3_ГД'!AH8</f>
        <v>107</v>
      </c>
      <c r="P19" s="255">
        <f t="shared" si="3"/>
        <v>31</v>
      </c>
      <c r="Q19" s="183"/>
      <c r="R19" s="183"/>
      <c r="S19" s="183"/>
      <c r="T19" s="184">
        <v>31</v>
      </c>
      <c r="U19" s="185">
        <v>135</v>
      </c>
      <c r="V19" s="229">
        <f t="shared" si="1"/>
        <v>85</v>
      </c>
      <c r="W19" s="177">
        <v>35</v>
      </c>
    </row>
    <row r="20" spans="1:23" ht="12.6" customHeight="1" x14ac:dyDescent="0.2">
      <c r="A20" s="709" t="s">
        <v>95</v>
      </c>
      <c r="B20" s="709" t="s">
        <v>96</v>
      </c>
      <c r="C20" s="195">
        <v>2019</v>
      </c>
      <c r="D20" s="281"/>
      <c r="E20" s="282"/>
      <c r="F20" s="283"/>
      <c r="G20" s="283"/>
      <c r="H20" s="283"/>
      <c r="I20" s="283"/>
      <c r="J20" s="219">
        <f t="shared" si="5"/>
        <v>0</v>
      </c>
      <c r="K20" s="216">
        <f t="shared" si="4"/>
        <v>0</v>
      </c>
      <c r="L20" s="217">
        <f t="shared" si="0"/>
        <v>0</v>
      </c>
      <c r="M20" s="284"/>
      <c r="N20" s="222">
        <f t="shared" si="2"/>
        <v>0</v>
      </c>
      <c r="O20" s="293"/>
      <c r="P20" s="286">
        <f t="shared" si="3"/>
        <v>0</v>
      </c>
      <c r="Q20" s="287"/>
      <c r="R20" s="287"/>
      <c r="S20" s="287"/>
      <c r="T20" s="288"/>
      <c r="U20" s="294"/>
      <c r="V20" s="295">
        <f t="shared" si="1"/>
        <v>0</v>
      </c>
      <c r="W20" s="293"/>
    </row>
    <row r="21" spans="1:23" ht="12.6" customHeight="1" x14ac:dyDescent="0.2">
      <c r="A21" s="710"/>
      <c r="B21" s="710"/>
      <c r="C21" s="196">
        <v>2020</v>
      </c>
      <c r="D21" s="277"/>
      <c r="E21" s="278"/>
      <c r="F21" s="279"/>
      <c r="G21" s="279"/>
      <c r="H21" s="279"/>
      <c r="I21" s="279"/>
      <c r="J21" s="225">
        <f t="shared" si="5"/>
        <v>0</v>
      </c>
      <c r="K21" s="223">
        <f t="shared" si="4"/>
        <v>0</v>
      </c>
      <c r="L21" s="224">
        <f t="shared" si="0"/>
        <v>0</v>
      </c>
      <c r="M21" s="264"/>
      <c r="N21" s="228">
        <f t="shared" si="2"/>
        <v>0</v>
      </c>
      <c r="O21" s="259"/>
      <c r="P21" s="291">
        <f t="shared" si="3"/>
        <v>0</v>
      </c>
      <c r="Q21" s="264"/>
      <c r="R21" s="264"/>
      <c r="S21" s="264"/>
      <c r="T21" s="254"/>
      <c r="U21" s="280"/>
      <c r="V21" s="223">
        <f t="shared" si="1"/>
        <v>0</v>
      </c>
      <c r="W21" s="259"/>
    </row>
    <row r="22" spans="1:23" ht="12.6" customHeight="1" thickBot="1" x14ac:dyDescent="0.25">
      <c r="A22" s="711"/>
      <c r="B22" s="711"/>
      <c r="C22" s="659">
        <v>2021</v>
      </c>
      <c r="D22" s="178">
        <v>3</v>
      </c>
      <c r="E22" s="174">
        <v>53</v>
      </c>
      <c r="F22" s="171"/>
      <c r="G22" s="171"/>
      <c r="H22" s="171">
        <v>2</v>
      </c>
      <c r="I22" s="171"/>
      <c r="J22" s="313">
        <f t="shared" si="5"/>
        <v>53</v>
      </c>
      <c r="K22" s="295">
        <f t="shared" si="4"/>
        <v>56</v>
      </c>
      <c r="L22" s="255">
        <f t="shared" si="0"/>
        <v>48</v>
      </c>
      <c r="M22" s="173">
        <v>48</v>
      </c>
      <c r="N22" s="251">
        <f t="shared" si="2"/>
        <v>1</v>
      </c>
      <c r="O22" s="177">
        <v>43</v>
      </c>
      <c r="P22" s="320">
        <f t="shared" si="3"/>
        <v>5</v>
      </c>
      <c r="Q22" s="183"/>
      <c r="R22" s="183"/>
      <c r="S22" s="183"/>
      <c r="T22" s="184">
        <v>5</v>
      </c>
      <c r="U22" s="185">
        <v>48</v>
      </c>
      <c r="V22" s="241">
        <f t="shared" si="1"/>
        <v>8</v>
      </c>
      <c r="W22" s="177">
        <v>5</v>
      </c>
    </row>
    <row r="23" spans="1:23" ht="12.6" customHeight="1" x14ac:dyDescent="0.2">
      <c r="A23" s="709" t="s">
        <v>97</v>
      </c>
      <c r="B23" s="709" t="s">
        <v>98</v>
      </c>
      <c r="C23" s="195">
        <v>2019</v>
      </c>
      <c r="D23" s="281"/>
      <c r="E23" s="282"/>
      <c r="F23" s="283"/>
      <c r="G23" s="283"/>
      <c r="H23" s="283"/>
      <c r="I23" s="283"/>
      <c r="J23" s="219">
        <f t="shared" si="5"/>
        <v>0</v>
      </c>
      <c r="K23" s="216">
        <f t="shared" si="4"/>
        <v>0</v>
      </c>
      <c r="L23" s="217">
        <f t="shared" si="0"/>
        <v>0</v>
      </c>
      <c r="M23" s="284"/>
      <c r="N23" s="222">
        <f t="shared" si="2"/>
        <v>0</v>
      </c>
      <c r="O23" s="293"/>
      <c r="P23" s="286">
        <f t="shared" si="3"/>
        <v>0</v>
      </c>
      <c r="Q23" s="287"/>
      <c r="R23" s="287"/>
      <c r="S23" s="287"/>
      <c r="T23" s="288"/>
      <c r="U23" s="294"/>
      <c r="V23" s="295">
        <f t="shared" si="1"/>
        <v>0</v>
      </c>
      <c r="W23" s="293"/>
    </row>
    <row r="24" spans="1:23" ht="12.6" customHeight="1" x14ac:dyDescent="0.2">
      <c r="A24" s="710"/>
      <c r="B24" s="710"/>
      <c r="C24" s="196">
        <v>2020</v>
      </c>
      <c r="D24" s="277"/>
      <c r="E24" s="278"/>
      <c r="F24" s="279"/>
      <c r="G24" s="279"/>
      <c r="H24" s="279"/>
      <c r="I24" s="279"/>
      <c r="J24" s="225">
        <f t="shared" si="5"/>
        <v>0</v>
      </c>
      <c r="K24" s="223">
        <f t="shared" si="4"/>
        <v>0</v>
      </c>
      <c r="L24" s="224">
        <f t="shared" si="0"/>
        <v>0</v>
      </c>
      <c r="M24" s="264"/>
      <c r="N24" s="228">
        <f t="shared" si="2"/>
        <v>0</v>
      </c>
      <c r="O24" s="259"/>
      <c r="P24" s="291">
        <f t="shared" si="3"/>
        <v>0</v>
      </c>
      <c r="Q24" s="264"/>
      <c r="R24" s="264"/>
      <c r="S24" s="264"/>
      <c r="T24" s="254"/>
      <c r="U24" s="280"/>
      <c r="V24" s="223">
        <f t="shared" si="1"/>
        <v>0</v>
      </c>
      <c r="W24" s="259"/>
    </row>
    <row r="25" spans="1:23" ht="12.6" customHeight="1" thickBot="1" x14ac:dyDescent="0.25">
      <c r="A25" s="711"/>
      <c r="B25" s="711"/>
      <c r="C25" s="659">
        <v>2021</v>
      </c>
      <c r="D25" s="318">
        <f>'8.Приложение 3_ГД'!H8</f>
        <v>45</v>
      </c>
      <c r="E25" s="174">
        <v>95</v>
      </c>
      <c r="F25" s="171"/>
      <c r="G25" s="171"/>
      <c r="H25" s="171"/>
      <c r="I25" s="171"/>
      <c r="J25" s="313">
        <f t="shared" si="5"/>
        <v>95</v>
      </c>
      <c r="K25" s="229">
        <f>J25+D25</f>
        <v>140</v>
      </c>
      <c r="L25" s="230">
        <f t="shared" si="0"/>
        <v>97</v>
      </c>
      <c r="M25" s="319">
        <f>'8.Приложение 3_ГД'!AX8</f>
        <v>50</v>
      </c>
      <c r="N25" s="251">
        <f t="shared" si="2"/>
        <v>0.51546391752577314</v>
      </c>
      <c r="O25" s="321">
        <f>'8.Приложение 3_ГД'!AJ8</f>
        <v>61</v>
      </c>
      <c r="P25" s="255">
        <f t="shared" si="3"/>
        <v>36</v>
      </c>
      <c r="Q25" s="183"/>
      <c r="R25" s="183">
        <v>2</v>
      </c>
      <c r="S25" s="183"/>
      <c r="T25" s="184">
        <v>34</v>
      </c>
      <c r="U25" s="185">
        <v>193</v>
      </c>
      <c r="V25" s="229">
        <f t="shared" si="1"/>
        <v>43</v>
      </c>
      <c r="W25" s="177">
        <v>62</v>
      </c>
    </row>
    <row r="26" spans="1:23" ht="12.6" customHeight="1" x14ac:dyDescent="0.2">
      <c r="A26" s="709" t="s">
        <v>99</v>
      </c>
      <c r="B26" s="709" t="s">
        <v>100</v>
      </c>
      <c r="C26" s="195">
        <v>2019</v>
      </c>
      <c r="D26" s="281"/>
      <c r="E26" s="282"/>
      <c r="F26" s="283"/>
      <c r="G26" s="283"/>
      <c r="H26" s="283"/>
      <c r="I26" s="283"/>
      <c r="J26" s="219">
        <f t="shared" si="5"/>
        <v>0</v>
      </c>
      <c r="K26" s="216">
        <f t="shared" si="4"/>
        <v>0</v>
      </c>
      <c r="L26" s="217">
        <f>O26+P26</f>
        <v>0</v>
      </c>
      <c r="M26" s="284"/>
      <c r="N26" s="222">
        <f t="shared" si="2"/>
        <v>0</v>
      </c>
      <c r="O26" s="293"/>
      <c r="P26" s="286">
        <f>Q26+R26+S26+T26</f>
        <v>0</v>
      </c>
      <c r="Q26" s="287"/>
      <c r="R26" s="287"/>
      <c r="S26" s="287"/>
      <c r="T26" s="288"/>
      <c r="U26" s="294"/>
      <c r="V26" s="295">
        <f>SUM(K26-L26)</f>
        <v>0</v>
      </c>
      <c r="W26" s="293"/>
    </row>
    <row r="27" spans="1:23" ht="12.6" customHeight="1" x14ac:dyDescent="0.2">
      <c r="A27" s="710"/>
      <c r="B27" s="710"/>
      <c r="C27" s="196">
        <v>2020</v>
      </c>
      <c r="D27" s="277"/>
      <c r="E27" s="278"/>
      <c r="F27" s="279"/>
      <c r="G27" s="279"/>
      <c r="H27" s="279"/>
      <c r="I27" s="279"/>
      <c r="J27" s="225">
        <f t="shared" si="5"/>
        <v>0</v>
      </c>
      <c r="K27" s="223">
        <f t="shared" si="4"/>
        <v>0</v>
      </c>
      <c r="L27" s="224">
        <f>O27+P27</f>
        <v>0</v>
      </c>
      <c r="M27" s="264"/>
      <c r="N27" s="228">
        <f t="shared" si="2"/>
        <v>0</v>
      </c>
      <c r="O27" s="259"/>
      <c r="P27" s="291">
        <f>Q27+R27+S27+T27</f>
        <v>0</v>
      </c>
      <c r="Q27" s="264"/>
      <c r="R27" s="264"/>
      <c r="S27" s="264"/>
      <c r="T27" s="254"/>
      <c r="U27" s="280"/>
      <c r="V27" s="223">
        <f>SUM(K27-L27)</f>
        <v>0</v>
      </c>
      <c r="W27" s="259"/>
    </row>
    <row r="28" spans="1:23" ht="12.6" customHeight="1" thickBot="1" x14ac:dyDescent="0.25">
      <c r="A28" s="711"/>
      <c r="B28" s="711"/>
      <c r="C28" s="659">
        <v>2021</v>
      </c>
      <c r="D28" s="318">
        <f>'8.Приложение 3_ГД'!I8</f>
        <v>0</v>
      </c>
      <c r="E28" s="174">
        <v>1</v>
      </c>
      <c r="F28" s="171"/>
      <c r="G28" s="171"/>
      <c r="H28" s="171"/>
      <c r="I28" s="171"/>
      <c r="J28" s="313">
        <f t="shared" si="5"/>
        <v>1</v>
      </c>
      <c r="K28" s="229">
        <f>J28+D28</f>
        <v>1</v>
      </c>
      <c r="L28" s="230">
        <f>O28+P28</f>
        <v>1</v>
      </c>
      <c r="M28" s="319">
        <f>'8.Приложение 3_ГД'!AY8</f>
        <v>1</v>
      </c>
      <c r="N28" s="251">
        <f t="shared" si="2"/>
        <v>1</v>
      </c>
      <c r="O28" s="322">
        <f>'8.Приложение 3_ГД'!AK8</f>
        <v>1</v>
      </c>
      <c r="P28" s="255">
        <f>Q28+R28+S28+T28</f>
        <v>0</v>
      </c>
      <c r="Q28" s="186"/>
      <c r="R28" s="186"/>
      <c r="S28" s="186"/>
      <c r="T28" s="187"/>
      <c r="U28" s="188">
        <v>1</v>
      </c>
      <c r="V28" s="229">
        <f>SUM(K28-L28)</f>
        <v>0</v>
      </c>
      <c r="W28" s="189"/>
    </row>
    <row r="29" spans="1:23" ht="12.6" customHeight="1" x14ac:dyDescent="0.2">
      <c r="A29" s="748" t="s">
        <v>101</v>
      </c>
      <c r="B29" s="709" t="s">
        <v>102</v>
      </c>
      <c r="C29" s="195">
        <v>2019</v>
      </c>
      <c r="D29" s="325">
        <f>D8+D11+D14+D17+D20+D23+D26</f>
        <v>0</v>
      </c>
      <c r="E29" s="326">
        <f t="shared" ref="E29:W29" si="6">E8+E11+E14+E17+E20+E23+E26</f>
        <v>0</v>
      </c>
      <c r="F29" s="327">
        <f t="shared" si="6"/>
        <v>0</v>
      </c>
      <c r="G29" s="327">
        <f t="shared" si="6"/>
        <v>0</v>
      </c>
      <c r="H29" s="327">
        <f t="shared" si="6"/>
        <v>0</v>
      </c>
      <c r="I29" s="327">
        <f t="shared" si="6"/>
        <v>0</v>
      </c>
      <c r="J29" s="328">
        <f t="shared" si="6"/>
        <v>0</v>
      </c>
      <c r="K29" s="325">
        <f t="shared" si="6"/>
        <v>0</v>
      </c>
      <c r="L29" s="330">
        <f t="shared" si="6"/>
        <v>0</v>
      </c>
      <c r="M29" s="331">
        <f t="shared" si="6"/>
        <v>0</v>
      </c>
      <c r="N29" s="332">
        <f t="shared" si="2"/>
        <v>0</v>
      </c>
      <c r="O29" s="325">
        <f t="shared" si="6"/>
        <v>0</v>
      </c>
      <c r="P29" s="326">
        <f t="shared" si="6"/>
        <v>0</v>
      </c>
      <c r="Q29" s="331">
        <f t="shared" si="6"/>
        <v>0</v>
      </c>
      <c r="R29" s="331">
        <f t="shared" si="6"/>
        <v>0</v>
      </c>
      <c r="S29" s="331">
        <f t="shared" si="6"/>
        <v>0</v>
      </c>
      <c r="T29" s="327">
        <f t="shared" si="6"/>
        <v>0</v>
      </c>
      <c r="U29" s="325">
        <f>U8+U11+U17+U20+U23+U26</f>
        <v>0</v>
      </c>
      <c r="V29" s="326">
        <f t="shared" si="6"/>
        <v>0</v>
      </c>
      <c r="W29" s="325">
        <f t="shared" si="6"/>
        <v>0</v>
      </c>
    </row>
    <row r="30" spans="1:23" ht="12.6" customHeight="1" x14ac:dyDescent="0.2">
      <c r="A30" s="749"/>
      <c r="B30" s="710"/>
      <c r="C30" s="196">
        <v>2020</v>
      </c>
      <c r="D30" s="339">
        <f>D9+D12+D15+D18+D21+D24+D27</f>
        <v>0</v>
      </c>
      <c r="E30" s="340">
        <f t="shared" ref="E30:W30" si="7">E9+E12+E15+E18+E21+E24+E27</f>
        <v>0</v>
      </c>
      <c r="F30" s="341">
        <f t="shared" si="7"/>
        <v>0</v>
      </c>
      <c r="G30" s="341">
        <f t="shared" si="7"/>
        <v>0</v>
      </c>
      <c r="H30" s="341">
        <f t="shared" si="7"/>
        <v>0</v>
      </c>
      <c r="I30" s="341">
        <f t="shared" si="7"/>
        <v>0</v>
      </c>
      <c r="J30" s="342">
        <f t="shared" si="7"/>
        <v>0</v>
      </c>
      <c r="K30" s="339">
        <f t="shared" si="7"/>
        <v>0</v>
      </c>
      <c r="L30" s="344">
        <f t="shared" si="7"/>
        <v>0</v>
      </c>
      <c r="M30" s="345">
        <f t="shared" si="7"/>
        <v>0</v>
      </c>
      <c r="N30" s="346">
        <f t="shared" si="2"/>
        <v>0</v>
      </c>
      <c r="O30" s="339">
        <f t="shared" si="7"/>
        <v>0</v>
      </c>
      <c r="P30" s="340">
        <f t="shared" si="7"/>
        <v>0</v>
      </c>
      <c r="Q30" s="345">
        <f t="shared" si="7"/>
        <v>0</v>
      </c>
      <c r="R30" s="345">
        <f t="shared" si="7"/>
        <v>0</v>
      </c>
      <c r="S30" s="345">
        <f t="shared" si="7"/>
        <v>0</v>
      </c>
      <c r="T30" s="341">
        <f t="shared" si="7"/>
        <v>0</v>
      </c>
      <c r="U30" s="339">
        <f>U9+U12+U18+U21+U24+U27</f>
        <v>0</v>
      </c>
      <c r="V30" s="340">
        <f t="shared" si="7"/>
        <v>0</v>
      </c>
      <c r="W30" s="339">
        <f t="shared" si="7"/>
        <v>0</v>
      </c>
    </row>
    <row r="31" spans="1:23" ht="12.6" customHeight="1" thickBot="1" x14ac:dyDescent="0.25">
      <c r="A31" s="750"/>
      <c r="B31" s="711"/>
      <c r="C31" s="659">
        <v>2021</v>
      </c>
      <c r="D31" s="349">
        <f>D10+D13+D16+D19+D22+D25+D28</f>
        <v>153</v>
      </c>
      <c r="E31" s="359">
        <f t="shared" ref="E31:W31" si="8">E10+E13+E16+E19+E22+E25+E28</f>
        <v>323</v>
      </c>
      <c r="F31" s="417">
        <f t="shared" si="8"/>
        <v>0</v>
      </c>
      <c r="G31" s="417">
        <f t="shared" si="8"/>
        <v>0</v>
      </c>
      <c r="H31" s="417">
        <f t="shared" si="8"/>
        <v>12</v>
      </c>
      <c r="I31" s="417">
        <f t="shared" si="8"/>
        <v>0</v>
      </c>
      <c r="J31" s="358">
        <f t="shared" si="8"/>
        <v>323</v>
      </c>
      <c r="K31" s="349">
        <f t="shared" si="8"/>
        <v>476</v>
      </c>
      <c r="L31" s="359">
        <f t="shared" si="8"/>
        <v>330</v>
      </c>
      <c r="M31" s="355">
        <f t="shared" si="8"/>
        <v>233</v>
      </c>
      <c r="N31" s="356">
        <f t="shared" si="2"/>
        <v>0.70606060606060606</v>
      </c>
      <c r="O31" s="349">
        <f t="shared" si="8"/>
        <v>244</v>
      </c>
      <c r="P31" s="359">
        <f t="shared" si="8"/>
        <v>86</v>
      </c>
      <c r="Q31" s="355">
        <f t="shared" si="8"/>
        <v>0</v>
      </c>
      <c r="R31" s="355">
        <f t="shared" si="8"/>
        <v>2</v>
      </c>
      <c r="S31" s="355">
        <f t="shared" si="8"/>
        <v>0</v>
      </c>
      <c r="T31" s="417">
        <f t="shared" si="8"/>
        <v>84</v>
      </c>
      <c r="U31" s="349">
        <f t="shared" ref="U31" si="9">U10+U13+U19+U22+U25+U28</f>
        <v>465</v>
      </c>
      <c r="V31" s="349">
        <f t="shared" si="8"/>
        <v>146</v>
      </c>
      <c r="W31" s="349">
        <f t="shared" si="8"/>
        <v>129</v>
      </c>
    </row>
    <row r="32" spans="1:23" ht="12.6" customHeight="1" x14ac:dyDescent="0.2">
      <c r="A32" s="710" t="s">
        <v>103</v>
      </c>
      <c r="B32" s="709" t="s">
        <v>104</v>
      </c>
      <c r="C32" s="195">
        <v>2019</v>
      </c>
      <c r="D32" s="266"/>
      <c r="E32" s="267"/>
      <c r="F32" s="268"/>
      <c r="G32" s="268"/>
      <c r="H32" s="268"/>
      <c r="I32" s="268"/>
      <c r="J32" s="238">
        <f t="shared" ref="J32:J52" si="10">E32+I32</f>
        <v>0</v>
      </c>
      <c r="K32" s="236">
        <f>J32+D32</f>
        <v>0</v>
      </c>
      <c r="L32" s="234">
        <f t="shared" si="0"/>
        <v>0</v>
      </c>
      <c r="M32" s="269"/>
      <c r="N32" s="270">
        <f t="shared" si="2"/>
        <v>0</v>
      </c>
      <c r="O32" s="271"/>
      <c r="P32" s="272">
        <f t="shared" si="3"/>
        <v>0</v>
      </c>
      <c r="Q32" s="273"/>
      <c r="R32" s="273"/>
      <c r="S32" s="273"/>
      <c r="T32" s="274"/>
      <c r="U32" s="275"/>
      <c r="V32" s="276">
        <f t="shared" si="1"/>
        <v>0</v>
      </c>
      <c r="W32" s="271"/>
    </row>
    <row r="33" spans="1:23" ht="12.6" customHeight="1" x14ac:dyDescent="0.2">
      <c r="A33" s="710"/>
      <c r="B33" s="710"/>
      <c r="C33" s="196">
        <v>2020</v>
      </c>
      <c r="D33" s="277"/>
      <c r="E33" s="278"/>
      <c r="F33" s="279"/>
      <c r="G33" s="279"/>
      <c r="H33" s="279"/>
      <c r="I33" s="279"/>
      <c r="J33" s="225">
        <f t="shared" si="10"/>
        <v>0</v>
      </c>
      <c r="K33" s="223">
        <f t="shared" ref="K33:K52" si="11">J33+D33</f>
        <v>0</v>
      </c>
      <c r="L33" s="224">
        <f t="shared" si="0"/>
        <v>0</v>
      </c>
      <c r="M33" s="264"/>
      <c r="N33" s="228">
        <f t="shared" si="2"/>
        <v>0</v>
      </c>
      <c r="O33" s="259"/>
      <c r="P33" s="255">
        <f t="shared" si="3"/>
        <v>0</v>
      </c>
      <c r="Q33" s="264"/>
      <c r="R33" s="264"/>
      <c r="S33" s="264"/>
      <c r="T33" s="279"/>
      <c r="U33" s="280"/>
      <c r="V33" s="223">
        <f t="shared" si="1"/>
        <v>0</v>
      </c>
      <c r="W33" s="259"/>
    </row>
    <row r="34" spans="1:23" ht="12.6" customHeight="1" thickBot="1" x14ac:dyDescent="0.25">
      <c r="A34" s="711"/>
      <c r="B34" s="711"/>
      <c r="C34" s="659">
        <v>2021</v>
      </c>
      <c r="D34" s="323">
        <f>'6.Приложение 3_НД'!E8</f>
        <v>5</v>
      </c>
      <c r="E34" s="174">
        <v>23</v>
      </c>
      <c r="F34" s="171"/>
      <c r="G34" s="171">
        <v>1</v>
      </c>
      <c r="H34" s="171"/>
      <c r="I34" s="171"/>
      <c r="J34" s="313">
        <f t="shared" si="10"/>
        <v>23</v>
      </c>
      <c r="K34" s="229">
        <f t="shared" si="11"/>
        <v>28</v>
      </c>
      <c r="L34" s="255">
        <f t="shared" si="0"/>
        <v>20</v>
      </c>
      <c r="M34" s="319">
        <f>'6.Приложение 3_НД'!BA8</f>
        <v>14</v>
      </c>
      <c r="N34" s="251">
        <f t="shared" si="2"/>
        <v>0.7</v>
      </c>
      <c r="O34" s="321">
        <f>'6.Приложение 3_НД'!AK8</f>
        <v>9</v>
      </c>
      <c r="P34" s="255">
        <f>Q34+R34+S34+T34</f>
        <v>11</v>
      </c>
      <c r="Q34" s="186">
        <v>7</v>
      </c>
      <c r="R34" s="186">
        <v>2</v>
      </c>
      <c r="S34" s="186">
        <v>2</v>
      </c>
      <c r="T34" s="190">
        <v>0</v>
      </c>
      <c r="U34" s="185">
        <v>63</v>
      </c>
      <c r="V34" s="241">
        <f t="shared" si="1"/>
        <v>8</v>
      </c>
      <c r="W34" s="177">
        <v>7</v>
      </c>
    </row>
    <row r="35" spans="1:23" ht="12.6" customHeight="1" x14ac:dyDescent="0.2">
      <c r="A35" s="709" t="s">
        <v>105</v>
      </c>
      <c r="B35" s="709" t="s">
        <v>106</v>
      </c>
      <c r="C35" s="195">
        <v>2019</v>
      </c>
      <c r="D35" s="281"/>
      <c r="E35" s="282"/>
      <c r="F35" s="283"/>
      <c r="G35" s="283"/>
      <c r="H35" s="283"/>
      <c r="I35" s="283"/>
      <c r="J35" s="219">
        <f t="shared" si="10"/>
        <v>0</v>
      </c>
      <c r="K35" s="216">
        <f t="shared" si="11"/>
        <v>0</v>
      </c>
      <c r="L35" s="217">
        <f t="shared" si="0"/>
        <v>0</v>
      </c>
      <c r="M35" s="284"/>
      <c r="N35" s="222">
        <f t="shared" si="2"/>
        <v>0</v>
      </c>
      <c r="O35" s="285"/>
      <c r="P35" s="286">
        <f t="shared" si="3"/>
        <v>0</v>
      </c>
      <c r="Q35" s="287"/>
      <c r="R35" s="287"/>
      <c r="S35" s="287"/>
      <c r="T35" s="288"/>
      <c r="U35" s="289"/>
      <c r="V35" s="290">
        <f t="shared" si="1"/>
        <v>0</v>
      </c>
      <c r="W35" s="285"/>
    </row>
    <row r="36" spans="1:23" ht="12.6" customHeight="1" x14ac:dyDescent="0.2">
      <c r="A36" s="710"/>
      <c r="B36" s="710"/>
      <c r="C36" s="196">
        <v>2020</v>
      </c>
      <c r="D36" s="277"/>
      <c r="E36" s="278"/>
      <c r="F36" s="279"/>
      <c r="G36" s="279"/>
      <c r="H36" s="279"/>
      <c r="I36" s="279"/>
      <c r="J36" s="225">
        <f t="shared" si="10"/>
        <v>0</v>
      </c>
      <c r="K36" s="223">
        <f t="shared" si="11"/>
        <v>0</v>
      </c>
      <c r="L36" s="224">
        <f t="shared" si="0"/>
        <v>0</v>
      </c>
      <c r="M36" s="264"/>
      <c r="N36" s="228">
        <f t="shared" si="2"/>
        <v>0</v>
      </c>
      <c r="O36" s="259"/>
      <c r="P36" s="291">
        <f t="shared" si="3"/>
        <v>0</v>
      </c>
      <c r="Q36" s="264"/>
      <c r="R36" s="264"/>
      <c r="S36" s="264"/>
      <c r="T36" s="254"/>
      <c r="U36" s="280"/>
      <c r="V36" s="223">
        <f t="shared" si="1"/>
        <v>0</v>
      </c>
      <c r="W36" s="259"/>
    </row>
    <row r="37" spans="1:23" ht="12.6" customHeight="1" thickBot="1" x14ac:dyDescent="0.25">
      <c r="A37" s="711"/>
      <c r="B37" s="711"/>
      <c r="C37" s="659">
        <v>2021</v>
      </c>
      <c r="D37" s="176">
        <v>2</v>
      </c>
      <c r="E37" s="175">
        <v>119</v>
      </c>
      <c r="F37" s="170">
        <v>1</v>
      </c>
      <c r="G37" s="170"/>
      <c r="H37" s="170"/>
      <c r="I37" s="170"/>
      <c r="J37" s="313">
        <f t="shared" si="10"/>
        <v>119</v>
      </c>
      <c r="K37" s="229">
        <f t="shared" si="11"/>
        <v>121</v>
      </c>
      <c r="L37" s="230">
        <f t="shared" si="0"/>
        <v>121</v>
      </c>
      <c r="M37" s="172">
        <v>120</v>
      </c>
      <c r="N37" s="232">
        <f t="shared" si="2"/>
        <v>0.99173553719008267</v>
      </c>
      <c r="O37" s="177">
        <v>107</v>
      </c>
      <c r="P37" s="320">
        <f t="shared" si="3"/>
        <v>14</v>
      </c>
      <c r="Q37" s="183"/>
      <c r="R37" s="183"/>
      <c r="S37" s="183"/>
      <c r="T37" s="184">
        <v>14</v>
      </c>
      <c r="U37" s="185">
        <v>101</v>
      </c>
      <c r="V37" s="229">
        <f t="shared" si="1"/>
        <v>0</v>
      </c>
      <c r="W37" s="177">
        <v>4</v>
      </c>
    </row>
    <row r="38" spans="1:23" ht="12.6" customHeight="1" x14ac:dyDescent="0.2">
      <c r="A38" s="709" t="s">
        <v>107</v>
      </c>
      <c r="B38" s="709" t="s">
        <v>108</v>
      </c>
      <c r="C38" s="195">
        <v>2019</v>
      </c>
      <c r="D38" s="281"/>
      <c r="E38" s="282"/>
      <c r="F38" s="283"/>
      <c r="G38" s="283"/>
      <c r="H38" s="283"/>
      <c r="I38" s="283"/>
      <c r="J38" s="219">
        <f t="shared" si="10"/>
        <v>0</v>
      </c>
      <c r="K38" s="216">
        <f t="shared" si="11"/>
        <v>0</v>
      </c>
      <c r="L38" s="217">
        <f t="shared" si="0"/>
        <v>0</v>
      </c>
      <c r="M38" s="284"/>
      <c r="N38" s="292">
        <f t="shared" si="2"/>
        <v>0</v>
      </c>
      <c r="O38" s="281"/>
      <c r="P38" s="286">
        <f>Q38+R38+S38+T38</f>
        <v>0</v>
      </c>
      <c r="Q38" s="287"/>
      <c r="R38" s="287"/>
      <c r="S38" s="287"/>
      <c r="T38" s="288"/>
      <c r="U38" s="54" t="s">
        <v>92</v>
      </c>
      <c r="V38" s="216">
        <f>SUM(K38-L38)</f>
        <v>0</v>
      </c>
      <c r="W38" s="55" t="s">
        <v>92</v>
      </c>
    </row>
    <row r="39" spans="1:23" ht="12.6" customHeight="1" x14ac:dyDescent="0.2">
      <c r="A39" s="710"/>
      <c r="B39" s="710"/>
      <c r="C39" s="196">
        <v>2020</v>
      </c>
      <c r="D39" s="277"/>
      <c r="E39" s="278"/>
      <c r="F39" s="279"/>
      <c r="G39" s="279"/>
      <c r="H39" s="279"/>
      <c r="I39" s="279"/>
      <c r="J39" s="225">
        <f t="shared" si="10"/>
        <v>0</v>
      </c>
      <c r="K39" s="223">
        <f t="shared" si="11"/>
        <v>0</v>
      </c>
      <c r="L39" s="224">
        <f t="shared" si="0"/>
        <v>0</v>
      </c>
      <c r="M39" s="264"/>
      <c r="N39" s="239">
        <f t="shared" si="2"/>
        <v>0</v>
      </c>
      <c r="O39" s="277"/>
      <c r="P39" s="291">
        <f>Q39+R39+S39+T39</f>
        <v>0</v>
      </c>
      <c r="Q39" s="264"/>
      <c r="R39" s="264"/>
      <c r="S39" s="264"/>
      <c r="T39" s="254"/>
      <c r="U39" s="54" t="s">
        <v>92</v>
      </c>
      <c r="V39" s="223">
        <f t="shared" si="1"/>
        <v>0</v>
      </c>
      <c r="W39" s="55" t="s">
        <v>92</v>
      </c>
    </row>
    <row r="40" spans="1:23" ht="12.6" customHeight="1" thickBot="1" x14ac:dyDescent="0.25">
      <c r="A40" s="711"/>
      <c r="B40" s="711"/>
      <c r="C40" s="659">
        <v>2021</v>
      </c>
      <c r="D40" s="176">
        <v>0</v>
      </c>
      <c r="E40" s="175">
        <v>23</v>
      </c>
      <c r="F40" s="170"/>
      <c r="G40" s="170"/>
      <c r="H40" s="170"/>
      <c r="I40" s="170"/>
      <c r="J40" s="313">
        <f t="shared" si="10"/>
        <v>23</v>
      </c>
      <c r="K40" s="229">
        <f t="shared" si="11"/>
        <v>23</v>
      </c>
      <c r="L40" s="230">
        <f t="shared" si="0"/>
        <v>23</v>
      </c>
      <c r="M40" s="172">
        <v>23</v>
      </c>
      <c r="N40" s="298">
        <f t="shared" si="2"/>
        <v>1</v>
      </c>
      <c r="O40" s="176">
        <v>21</v>
      </c>
      <c r="P40" s="291">
        <f>Q40+R40+S40+T40</f>
        <v>2</v>
      </c>
      <c r="Q40" s="172"/>
      <c r="R40" s="172"/>
      <c r="S40" s="172"/>
      <c r="T40" s="179">
        <v>2</v>
      </c>
      <c r="U40" s="314" t="s">
        <v>92</v>
      </c>
      <c r="V40" s="276">
        <f>SUM(K40-L40)</f>
        <v>0</v>
      </c>
      <c r="W40" s="317" t="s">
        <v>92</v>
      </c>
    </row>
    <row r="41" spans="1:23" ht="12.6" customHeight="1" x14ac:dyDescent="0.2">
      <c r="A41" s="709" t="s">
        <v>109</v>
      </c>
      <c r="B41" s="709" t="s">
        <v>110</v>
      </c>
      <c r="C41" s="195">
        <v>2019</v>
      </c>
      <c r="D41" s="281"/>
      <c r="E41" s="282"/>
      <c r="F41" s="283"/>
      <c r="G41" s="283"/>
      <c r="H41" s="283"/>
      <c r="I41" s="283"/>
      <c r="J41" s="219">
        <f t="shared" si="10"/>
        <v>0</v>
      </c>
      <c r="K41" s="216">
        <f t="shared" si="11"/>
        <v>0</v>
      </c>
      <c r="L41" s="217">
        <f t="shared" si="0"/>
        <v>0</v>
      </c>
      <c r="M41" s="284"/>
      <c r="N41" s="222">
        <f t="shared" si="2"/>
        <v>0</v>
      </c>
      <c r="O41" s="285"/>
      <c r="P41" s="286">
        <f t="shared" si="3"/>
        <v>0</v>
      </c>
      <c r="Q41" s="287"/>
      <c r="R41" s="287"/>
      <c r="S41" s="287"/>
      <c r="T41" s="288"/>
      <c r="U41" s="289"/>
      <c r="V41" s="216">
        <f t="shared" ref="V41:V51" si="12">SUM(K41-L41)</f>
        <v>0</v>
      </c>
      <c r="W41" s="285"/>
    </row>
    <row r="42" spans="1:23" ht="12.6" customHeight="1" x14ac:dyDescent="0.2">
      <c r="A42" s="710"/>
      <c r="B42" s="710"/>
      <c r="C42" s="196">
        <v>2020</v>
      </c>
      <c r="D42" s="277"/>
      <c r="E42" s="278"/>
      <c r="F42" s="279"/>
      <c r="G42" s="279"/>
      <c r="H42" s="279"/>
      <c r="I42" s="279"/>
      <c r="J42" s="225">
        <f t="shared" si="10"/>
        <v>0</v>
      </c>
      <c r="K42" s="223">
        <f t="shared" si="11"/>
        <v>0</v>
      </c>
      <c r="L42" s="224">
        <f t="shared" si="0"/>
        <v>0</v>
      </c>
      <c r="M42" s="264"/>
      <c r="N42" s="228">
        <f t="shared" si="2"/>
        <v>0</v>
      </c>
      <c r="O42" s="293"/>
      <c r="P42" s="291">
        <f t="shared" si="3"/>
        <v>0</v>
      </c>
      <c r="Q42" s="265"/>
      <c r="R42" s="265"/>
      <c r="S42" s="265"/>
      <c r="T42" s="244"/>
      <c r="U42" s="294"/>
      <c r="V42" s="223">
        <f t="shared" si="12"/>
        <v>0</v>
      </c>
      <c r="W42" s="293"/>
    </row>
    <row r="43" spans="1:23" ht="12.6" customHeight="1" thickBot="1" x14ac:dyDescent="0.25">
      <c r="A43" s="711"/>
      <c r="B43" s="711"/>
      <c r="C43" s="659">
        <v>2021</v>
      </c>
      <c r="D43" s="176">
        <v>6</v>
      </c>
      <c r="E43" s="175">
        <v>48</v>
      </c>
      <c r="F43" s="170"/>
      <c r="G43" s="170"/>
      <c r="H43" s="170"/>
      <c r="I43" s="170"/>
      <c r="J43" s="313">
        <f t="shared" si="10"/>
        <v>48</v>
      </c>
      <c r="K43" s="229">
        <f t="shared" si="11"/>
        <v>54</v>
      </c>
      <c r="L43" s="255">
        <f t="shared" si="0"/>
        <v>45</v>
      </c>
      <c r="M43" s="172">
        <v>36</v>
      </c>
      <c r="N43" s="232">
        <f t="shared" si="2"/>
        <v>0.8</v>
      </c>
      <c r="O43" s="181">
        <v>44</v>
      </c>
      <c r="P43" s="255">
        <f t="shared" si="3"/>
        <v>1</v>
      </c>
      <c r="Q43" s="172"/>
      <c r="R43" s="172"/>
      <c r="S43" s="172"/>
      <c r="T43" s="179">
        <v>1</v>
      </c>
      <c r="U43" s="180">
        <v>74</v>
      </c>
      <c r="V43" s="229">
        <f t="shared" si="12"/>
        <v>9</v>
      </c>
      <c r="W43" s="181">
        <v>1</v>
      </c>
    </row>
    <row r="44" spans="1:23" ht="12.6" customHeight="1" x14ac:dyDescent="0.2">
      <c r="A44" s="709" t="s">
        <v>111</v>
      </c>
      <c r="B44" s="709" t="s">
        <v>112</v>
      </c>
      <c r="C44" s="195">
        <v>2019</v>
      </c>
      <c r="D44" s="281"/>
      <c r="E44" s="282"/>
      <c r="F44" s="283"/>
      <c r="G44" s="283"/>
      <c r="H44" s="283"/>
      <c r="I44" s="283"/>
      <c r="J44" s="219">
        <f t="shared" si="10"/>
        <v>0</v>
      </c>
      <c r="K44" s="223">
        <f t="shared" si="11"/>
        <v>0</v>
      </c>
      <c r="L44" s="217">
        <f t="shared" si="0"/>
        <v>0</v>
      </c>
      <c r="M44" s="284"/>
      <c r="N44" s="222">
        <f t="shared" si="2"/>
        <v>0</v>
      </c>
      <c r="O44" s="293"/>
      <c r="P44" s="286">
        <f t="shared" si="3"/>
        <v>0</v>
      </c>
      <c r="Q44" s="287"/>
      <c r="R44" s="287"/>
      <c r="S44" s="287"/>
      <c r="T44" s="288"/>
      <c r="U44" s="294"/>
      <c r="V44" s="236">
        <f t="shared" si="12"/>
        <v>0</v>
      </c>
      <c r="W44" s="293"/>
    </row>
    <row r="45" spans="1:23" ht="12.6" customHeight="1" x14ac:dyDescent="0.2">
      <c r="A45" s="710"/>
      <c r="B45" s="710"/>
      <c r="C45" s="196">
        <v>2020</v>
      </c>
      <c r="D45" s="277"/>
      <c r="E45" s="278"/>
      <c r="F45" s="279"/>
      <c r="G45" s="279"/>
      <c r="H45" s="279"/>
      <c r="I45" s="279"/>
      <c r="J45" s="225">
        <f t="shared" si="10"/>
        <v>0</v>
      </c>
      <c r="K45" s="223">
        <f t="shared" si="11"/>
        <v>0</v>
      </c>
      <c r="L45" s="224">
        <f t="shared" si="0"/>
        <v>0</v>
      </c>
      <c r="M45" s="264"/>
      <c r="N45" s="228">
        <f t="shared" si="2"/>
        <v>0</v>
      </c>
      <c r="O45" s="293"/>
      <c r="P45" s="291">
        <f t="shared" si="3"/>
        <v>0</v>
      </c>
      <c r="Q45" s="265"/>
      <c r="R45" s="265"/>
      <c r="S45" s="265"/>
      <c r="T45" s="244"/>
      <c r="U45" s="294"/>
      <c r="V45" s="223">
        <f t="shared" si="12"/>
        <v>0</v>
      </c>
      <c r="W45" s="293"/>
    </row>
    <row r="46" spans="1:23" ht="12.6" customHeight="1" thickBot="1" x14ac:dyDescent="0.25">
      <c r="A46" s="711"/>
      <c r="B46" s="711"/>
      <c r="C46" s="659">
        <v>2021</v>
      </c>
      <c r="D46" s="178">
        <v>0</v>
      </c>
      <c r="E46" s="174">
        <v>43</v>
      </c>
      <c r="F46" s="171"/>
      <c r="G46" s="171"/>
      <c r="H46" s="171">
        <v>2</v>
      </c>
      <c r="I46" s="171"/>
      <c r="J46" s="313">
        <f t="shared" si="10"/>
        <v>43</v>
      </c>
      <c r="K46" s="229">
        <f t="shared" si="11"/>
        <v>43</v>
      </c>
      <c r="L46" s="255">
        <f t="shared" si="0"/>
        <v>39</v>
      </c>
      <c r="M46" s="173">
        <v>39</v>
      </c>
      <c r="N46" s="251">
        <f t="shared" si="2"/>
        <v>1</v>
      </c>
      <c r="O46" s="181">
        <v>35</v>
      </c>
      <c r="P46" s="255">
        <f t="shared" si="3"/>
        <v>4</v>
      </c>
      <c r="Q46" s="172"/>
      <c r="R46" s="172"/>
      <c r="S46" s="172"/>
      <c r="T46" s="179">
        <v>4</v>
      </c>
      <c r="U46" s="180">
        <v>40</v>
      </c>
      <c r="V46" s="229">
        <f t="shared" si="12"/>
        <v>4</v>
      </c>
      <c r="W46" s="181"/>
    </row>
    <row r="47" spans="1:23" ht="12.6" customHeight="1" x14ac:dyDescent="0.2">
      <c r="A47" s="709" t="s">
        <v>113</v>
      </c>
      <c r="B47" s="709" t="s">
        <v>114</v>
      </c>
      <c r="C47" s="195">
        <v>2019</v>
      </c>
      <c r="D47" s="281"/>
      <c r="E47" s="282"/>
      <c r="F47" s="283"/>
      <c r="G47" s="283"/>
      <c r="H47" s="283"/>
      <c r="I47" s="283"/>
      <c r="J47" s="219">
        <f t="shared" si="10"/>
        <v>0</v>
      </c>
      <c r="K47" s="216">
        <f t="shared" si="11"/>
        <v>0</v>
      </c>
      <c r="L47" s="220">
        <f t="shared" si="0"/>
        <v>0</v>
      </c>
      <c r="M47" s="284"/>
      <c r="N47" s="222">
        <f t="shared" si="2"/>
        <v>0</v>
      </c>
      <c r="O47" s="296"/>
      <c r="P47" s="286">
        <f t="shared" si="3"/>
        <v>0</v>
      </c>
      <c r="Q47" s="287"/>
      <c r="R47" s="287"/>
      <c r="S47" s="287"/>
      <c r="T47" s="288"/>
      <c r="U47" s="296"/>
      <c r="V47" s="276">
        <f t="shared" si="12"/>
        <v>0</v>
      </c>
      <c r="W47" s="296"/>
    </row>
    <row r="48" spans="1:23" ht="12.6" customHeight="1" x14ac:dyDescent="0.2">
      <c r="A48" s="710"/>
      <c r="B48" s="710"/>
      <c r="C48" s="196">
        <v>2020</v>
      </c>
      <c r="D48" s="277"/>
      <c r="E48" s="278"/>
      <c r="F48" s="279"/>
      <c r="G48" s="279"/>
      <c r="H48" s="279"/>
      <c r="I48" s="279"/>
      <c r="J48" s="225">
        <f t="shared" si="10"/>
        <v>0</v>
      </c>
      <c r="K48" s="223">
        <f t="shared" si="11"/>
        <v>0</v>
      </c>
      <c r="L48" s="226">
        <f t="shared" si="0"/>
        <v>0</v>
      </c>
      <c r="M48" s="264"/>
      <c r="N48" s="228">
        <f t="shared" si="2"/>
        <v>0</v>
      </c>
      <c r="O48" s="297"/>
      <c r="P48" s="291">
        <f t="shared" si="3"/>
        <v>0</v>
      </c>
      <c r="Q48" s="265"/>
      <c r="R48" s="265"/>
      <c r="S48" s="265"/>
      <c r="T48" s="244"/>
      <c r="U48" s="297"/>
      <c r="V48" s="295">
        <f t="shared" si="12"/>
        <v>0</v>
      </c>
      <c r="W48" s="297"/>
    </row>
    <row r="49" spans="1:23" ht="12.6" customHeight="1" thickBot="1" x14ac:dyDescent="0.25">
      <c r="A49" s="711"/>
      <c r="B49" s="711"/>
      <c r="C49" s="659">
        <v>2021</v>
      </c>
      <c r="D49" s="178"/>
      <c r="E49" s="174"/>
      <c r="F49" s="171"/>
      <c r="G49" s="171"/>
      <c r="H49" s="171"/>
      <c r="I49" s="171"/>
      <c r="J49" s="313">
        <f t="shared" si="10"/>
        <v>0</v>
      </c>
      <c r="K49" s="295">
        <f t="shared" si="11"/>
        <v>0</v>
      </c>
      <c r="L49" s="291">
        <f t="shared" si="0"/>
        <v>0</v>
      </c>
      <c r="M49" s="173"/>
      <c r="N49" s="251">
        <f t="shared" si="2"/>
        <v>0</v>
      </c>
      <c r="O49" s="178"/>
      <c r="P49" s="291">
        <f t="shared" si="3"/>
        <v>0</v>
      </c>
      <c r="Q49" s="173"/>
      <c r="R49" s="173"/>
      <c r="S49" s="173"/>
      <c r="T49" s="182"/>
      <c r="U49" s="178"/>
      <c r="V49" s="295">
        <f t="shared" si="12"/>
        <v>0</v>
      </c>
      <c r="W49" s="178"/>
    </row>
    <row r="50" spans="1:23" ht="12.6" customHeight="1" x14ac:dyDescent="0.2">
      <c r="A50" s="753" t="s">
        <v>115</v>
      </c>
      <c r="B50" s="709" t="s">
        <v>116</v>
      </c>
      <c r="C50" s="195">
        <v>2019</v>
      </c>
      <c r="D50" s="281"/>
      <c r="E50" s="282"/>
      <c r="F50" s="283"/>
      <c r="G50" s="283"/>
      <c r="H50" s="283"/>
      <c r="I50" s="283"/>
      <c r="J50" s="219">
        <f t="shared" si="10"/>
        <v>0</v>
      </c>
      <c r="K50" s="216">
        <f t="shared" si="11"/>
        <v>0</v>
      </c>
      <c r="L50" s="220">
        <f t="shared" si="0"/>
        <v>0</v>
      </c>
      <c r="M50" s="284"/>
      <c r="N50" s="222">
        <f t="shared" si="2"/>
        <v>0</v>
      </c>
      <c r="O50" s="281"/>
      <c r="P50" s="220">
        <f t="shared" si="3"/>
        <v>0</v>
      </c>
      <c r="Q50" s="284"/>
      <c r="R50" s="284"/>
      <c r="S50" s="284"/>
      <c r="T50" s="252"/>
      <c r="U50" s="281"/>
      <c r="V50" s="216">
        <f t="shared" si="12"/>
        <v>0</v>
      </c>
      <c r="W50" s="281"/>
    </row>
    <row r="51" spans="1:23" ht="12.6" customHeight="1" x14ac:dyDescent="0.2">
      <c r="A51" s="754"/>
      <c r="B51" s="710"/>
      <c r="C51" s="196">
        <v>2020</v>
      </c>
      <c r="D51" s="277"/>
      <c r="E51" s="278"/>
      <c r="F51" s="279"/>
      <c r="G51" s="279"/>
      <c r="H51" s="279"/>
      <c r="I51" s="279"/>
      <c r="J51" s="225">
        <f t="shared" si="10"/>
        <v>0</v>
      </c>
      <c r="K51" s="223">
        <f t="shared" si="11"/>
        <v>0</v>
      </c>
      <c r="L51" s="226">
        <f t="shared" si="0"/>
        <v>0</v>
      </c>
      <c r="M51" s="264"/>
      <c r="N51" s="228">
        <f t="shared" si="2"/>
        <v>0</v>
      </c>
      <c r="O51" s="277"/>
      <c r="P51" s="226">
        <f t="shared" si="3"/>
        <v>0</v>
      </c>
      <c r="Q51" s="264"/>
      <c r="R51" s="264"/>
      <c r="S51" s="264"/>
      <c r="T51" s="254"/>
      <c r="U51" s="277"/>
      <c r="V51" s="223">
        <f t="shared" si="12"/>
        <v>0</v>
      </c>
      <c r="W51" s="277"/>
    </row>
    <row r="52" spans="1:23" ht="12.6" customHeight="1" thickBot="1" x14ac:dyDescent="0.25">
      <c r="A52" s="755"/>
      <c r="B52" s="711"/>
      <c r="C52" s="659">
        <v>2021</v>
      </c>
      <c r="D52" s="315">
        <f>'6.Приложение 3_НД'!J8</f>
        <v>0</v>
      </c>
      <c r="E52" s="175"/>
      <c r="F52" s="170"/>
      <c r="G52" s="170"/>
      <c r="H52" s="170"/>
      <c r="I52" s="170"/>
      <c r="J52" s="313">
        <f t="shared" si="10"/>
        <v>0</v>
      </c>
      <c r="K52" s="229">
        <f t="shared" si="11"/>
        <v>0</v>
      </c>
      <c r="L52" s="255">
        <f>O52+P52</f>
        <v>0</v>
      </c>
      <c r="M52" s="319">
        <f>'6.Приложение 3_НД'!BF8</f>
        <v>0</v>
      </c>
      <c r="N52" s="251">
        <f t="shared" si="2"/>
        <v>0</v>
      </c>
      <c r="O52" s="315">
        <f>'6.Приложение 3_НД'!AP8</f>
        <v>0</v>
      </c>
      <c r="P52" s="255">
        <f>Q52+R52+S52+T52</f>
        <v>0</v>
      </c>
      <c r="Q52" s="172"/>
      <c r="R52" s="172"/>
      <c r="S52" s="172"/>
      <c r="T52" s="179"/>
      <c r="U52" s="176"/>
      <c r="V52" s="241">
        <f>SUM(K52-L52)</f>
        <v>0</v>
      </c>
      <c r="W52" s="176"/>
    </row>
    <row r="53" spans="1:23" ht="12.6" customHeight="1" x14ac:dyDescent="0.2">
      <c r="A53" s="748" t="s">
        <v>117</v>
      </c>
      <c r="B53" s="709" t="s">
        <v>118</v>
      </c>
      <c r="C53" s="195">
        <v>2019</v>
      </c>
      <c r="D53" s="216">
        <f t="shared" ref="D53:M55" si="13">D32+D35+D38+D41+D44+D47+D50</f>
        <v>0</v>
      </c>
      <c r="E53" s="217">
        <f t="shared" si="13"/>
        <v>0</v>
      </c>
      <c r="F53" s="218">
        <f t="shared" si="13"/>
        <v>0</v>
      </c>
      <c r="G53" s="218">
        <f t="shared" ref="G53:H53" si="14">G32+G35+G38+G41+G44+G47+G50</f>
        <v>0</v>
      </c>
      <c r="H53" s="218">
        <f t="shared" si="14"/>
        <v>0</v>
      </c>
      <c r="I53" s="218">
        <f t="shared" ref="I53:J53" si="15">I32+I35+I38+I41+I44+I47+I50</f>
        <v>0</v>
      </c>
      <c r="J53" s="219">
        <f t="shared" si="15"/>
        <v>0</v>
      </c>
      <c r="K53" s="247">
        <f>K32+K35+K38+K41+K44+K47+K50</f>
        <v>0</v>
      </c>
      <c r="L53" s="220">
        <f t="shared" si="13"/>
        <v>0</v>
      </c>
      <c r="M53" s="221">
        <f t="shared" si="13"/>
        <v>0</v>
      </c>
      <c r="N53" s="222">
        <f>IF(L53&lt;&gt;0,M53/L53,0)</f>
        <v>0</v>
      </c>
      <c r="O53" s="248">
        <f>O32+O35+O38+O41+O44+O47+O50</f>
        <v>0</v>
      </c>
      <c r="P53" s="220">
        <f>P32+P35+P38+P41+P44+P47+P50</f>
        <v>0</v>
      </c>
      <c r="Q53" s="221">
        <f>Q32+Q35+Q38+Q41+Q44+Q47+Q50</f>
        <v>0</v>
      </c>
      <c r="R53" s="221">
        <f>R32+R35+R38+R41+R44+R47+R50</f>
        <v>0</v>
      </c>
      <c r="S53" s="221">
        <f t="shared" ref="S53:T55" si="16">S32+S35+S38+S41+S44+S47+S50</f>
        <v>0</v>
      </c>
      <c r="T53" s="219">
        <f t="shared" si="16"/>
        <v>0</v>
      </c>
      <c r="U53" s="216">
        <f>U32+U35+U41+U44+U47+U50</f>
        <v>0</v>
      </c>
      <c r="V53" s="233">
        <f>V32+V35+V38+V41+V44+V47+V50</f>
        <v>0</v>
      </c>
      <c r="W53" s="233">
        <f>W32+W35+W41+W44+W47+W50</f>
        <v>0</v>
      </c>
    </row>
    <row r="54" spans="1:23" ht="12.6" customHeight="1" x14ac:dyDescent="0.2">
      <c r="A54" s="749"/>
      <c r="B54" s="710"/>
      <c r="C54" s="196">
        <v>2020</v>
      </c>
      <c r="D54" s="236">
        <f t="shared" si="13"/>
        <v>0</v>
      </c>
      <c r="E54" s="234">
        <f t="shared" si="13"/>
        <v>0</v>
      </c>
      <c r="F54" s="237">
        <f t="shared" si="13"/>
        <v>0</v>
      </c>
      <c r="G54" s="237">
        <f t="shared" ref="G54:H54" si="17">G33+G36+G39+G42+G45+G48+G51</f>
        <v>0</v>
      </c>
      <c r="H54" s="237">
        <f t="shared" si="17"/>
        <v>0</v>
      </c>
      <c r="I54" s="237">
        <f t="shared" ref="I54:J54" si="18">I33+I36+I39+I42+I45+I48+I51</f>
        <v>0</v>
      </c>
      <c r="J54" s="238">
        <f t="shared" si="18"/>
        <v>0</v>
      </c>
      <c r="K54" s="247">
        <f>K33+K36+K39+K42+K45+K48+K51</f>
        <v>0</v>
      </c>
      <c r="L54" s="226">
        <f t="shared" si="13"/>
        <v>0</v>
      </c>
      <c r="M54" s="227">
        <f t="shared" si="13"/>
        <v>0</v>
      </c>
      <c r="N54" s="228">
        <f t="shared" si="2"/>
        <v>0</v>
      </c>
      <c r="O54" s="233">
        <f t="shared" ref="O54:R55" si="19">O33+O36+O39+O42+O45+O48+O51</f>
        <v>0</v>
      </c>
      <c r="P54" s="240">
        <f t="shared" si="19"/>
        <v>0</v>
      </c>
      <c r="Q54" s="235">
        <f t="shared" si="19"/>
        <v>0</v>
      </c>
      <c r="R54" s="235">
        <f t="shared" si="19"/>
        <v>0</v>
      </c>
      <c r="S54" s="227">
        <f t="shared" si="16"/>
        <v>0</v>
      </c>
      <c r="T54" s="225">
        <f t="shared" si="16"/>
        <v>0</v>
      </c>
      <c r="U54" s="236">
        <f>U33+U36+U42+U45+U48+U51</f>
        <v>0</v>
      </c>
      <c r="V54" s="233">
        <f>V33+V36+V39+V42+V45+V48+V51</f>
        <v>0</v>
      </c>
      <c r="W54" s="233">
        <f>W33+W36+W42+W45+W48+W51</f>
        <v>0</v>
      </c>
    </row>
    <row r="55" spans="1:23" ht="12" customHeight="1" thickBot="1" x14ac:dyDescent="0.25">
      <c r="A55" s="749"/>
      <c r="B55" s="711"/>
      <c r="C55" s="659">
        <v>2021</v>
      </c>
      <c r="D55" s="241">
        <f t="shared" si="13"/>
        <v>13</v>
      </c>
      <c r="E55" s="242">
        <f t="shared" si="13"/>
        <v>256</v>
      </c>
      <c r="F55" s="243">
        <f t="shared" si="13"/>
        <v>1</v>
      </c>
      <c r="G55" s="243">
        <f t="shared" ref="G55:H55" si="20">G34+G37+G40+G43+G46+G49+G52</f>
        <v>1</v>
      </c>
      <c r="H55" s="243">
        <f t="shared" si="20"/>
        <v>2</v>
      </c>
      <c r="I55" s="243">
        <f t="shared" ref="I55:J55" si="21">I34+I37+I40+I43+I46+I49+I52</f>
        <v>0</v>
      </c>
      <c r="J55" s="313">
        <f t="shared" si="21"/>
        <v>256</v>
      </c>
      <c r="K55" s="324">
        <f>K34+K37+K40+K43+K46+K49+K52</f>
        <v>269</v>
      </c>
      <c r="L55" s="291">
        <f t="shared" si="13"/>
        <v>248</v>
      </c>
      <c r="M55" s="250">
        <f t="shared" si="13"/>
        <v>232</v>
      </c>
      <c r="N55" s="251">
        <f t="shared" si="2"/>
        <v>0.93548387096774188</v>
      </c>
      <c r="O55" s="249">
        <f t="shared" si="19"/>
        <v>216</v>
      </c>
      <c r="P55" s="320">
        <f>P34+P37+P40+P43+P46+P49+P52</f>
        <v>32</v>
      </c>
      <c r="Q55" s="245">
        <f>Q34+Q37+Q40+Q43+Q46+Q49+Q52</f>
        <v>7</v>
      </c>
      <c r="R55" s="245">
        <f t="shared" si="19"/>
        <v>2</v>
      </c>
      <c r="S55" s="231">
        <f t="shared" si="16"/>
        <v>2</v>
      </c>
      <c r="T55" s="246">
        <f t="shared" si="16"/>
        <v>21</v>
      </c>
      <c r="U55" s="241">
        <f>U34+U37+U43+U46+U49+U52</f>
        <v>278</v>
      </c>
      <c r="V55" s="241">
        <f>V34+V37+V40+V43+V46+V49+V52</f>
        <v>21</v>
      </c>
      <c r="W55" s="233">
        <f>W34+W37+W43+W46+W49+W52</f>
        <v>12</v>
      </c>
    </row>
    <row r="56" spans="1:23" ht="12.6" customHeight="1" x14ac:dyDescent="0.2">
      <c r="A56" s="756" t="s">
        <v>119</v>
      </c>
      <c r="B56" s="709" t="s">
        <v>120</v>
      </c>
      <c r="C56" s="195">
        <v>2019</v>
      </c>
      <c r="D56" s="325">
        <f t="shared" ref="D56:M58" si="22">SUM(D29+D53)</f>
        <v>0</v>
      </c>
      <c r="E56" s="326">
        <f t="shared" si="22"/>
        <v>0</v>
      </c>
      <c r="F56" s="327">
        <f t="shared" si="22"/>
        <v>0</v>
      </c>
      <c r="G56" s="327">
        <f t="shared" ref="G56:H56" si="23">SUM(G29+G53)</f>
        <v>0</v>
      </c>
      <c r="H56" s="327">
        <f t="shared" si="23"/>
        <v>0</v>
      </c>
      <c r="I56" s="327">
        <f t="shared" ref="I56:J56" si="24">SUM(I29+I53)</f>
        <v>0</v>
      </c>
      <c r="J56" s="328">
        <f t="shared" si="24"/>
        <v>0</v>
      </c>
      <c r="K56" s="329">
        <f>SUM(K29+K53)</f>
        <v>0</v>
      </c>
      <c r="L56" s="330">
        <f t="shared" si="22"/>
        <v>0</v>
      </c>
      <c r="M56" s="331">
        <f t="shared" si="22"/>
        <v>0</v>
      </c>
      <c r="N56" s="332">
        <f t="shared" si="2"/>
        <v>0</v>
      </c>
      <c r="O56" s="333">
        <f>SUM(O29+O53)</f>
        <v>0</v>
      </c>
      <c r="P56" s="334">
        <f t="shared" ref="P56:W58" si="25">SUM(P29+P53)</f>
        <v>0</v>
      </c>
      <c r="Q56" s="335">
        <f t="shared" si="25"/>
        <v>0</v>
      </c>
      <c r="R56" s="335">
        <f t="shared" si="25"/>
        <v>0</v>
      </c>
      <c r="S56" s="335">
        <f t="shared" si="25"/>
        <v>0</v>
      </c>
      <c r="T56" s="336">
        <f t="shared" si="25"/>
        <v>0</v>
      </c>
      <c r="U56" s="337">
        <f t="shared" si="25"/>
        <v>0</v>
      </c>
      <c r="V56" s="325">
        <f t="shared" si="25"/>
        <v>0</v>
      </c>
      <c r="W56" s="338">
        <f t="shared" si="25"/>
        <v>0</v>
      </c>
    </row>
    <row r="57" spans="1:23" ht="12.6" customHeight="1" x14ac:dyDescent="0.2">
      <c r="A57" s="757"/>
      <c r="B57" s="710"/>
      <c r="C57" s="196">
        <v>2020</v>
      </c>
      <c r="D57" s="339">
        <f t="shared" si="22"/>
        <v>0</v>
      </c>
      <c r="E57" s="340">
        <f t="shared" si="22"/>
        <v>0</v>
      </c>
      <c r="F57" s="341">
        <f t="shared" si="22"/>
        <v>0</v>
      </c>
      <c r="G57" s="341">
        <f t="shared" ref="G57:H57" si="26">SUM(G30+G54)</f>
        <v>0</v>
      </c>
      <c r="H57" s="341">
        <f t="shared" si="26"/>
        <v>0</v>
      </c>
      <c r="I57" s="341">
        <f t="shared" ref="I57:J57" si="27">SUM(I30+I54)</f>
        <v>0</v>
      </c>
      <c r="J57" s="342">
        <f t="shared" si="27"/>
        <v>0</v>
      </c>
      <c r="K57" s="343">
        <f>SUM(K30+K54)</f>
        <v>0</v>
      </c>
      <c r="L57" s="344">
        <f t="shared" si="22"/>
        <v>0</v>
      </c>
      <c r="M57" s="345">
        <f t="shared" si="22"/>
        <v>0</v>
      </c>
      <c r="N57" s="346">
        <f t="shared" si="2"/>
        <v>0</v>
      </c>
      <c r="O57" s="347">
        <f>SUM(O30+O54)</f>
        <v>0</v>
      </c>
      <c r="P57" s="344">
        <f t="shared" si="25"/>
        <v>0</v>
      </c>
      <c r="Q57" s="345">
        <f>SUM(Q30+Q54)</f>
        <v>0</v>
      </c>
      <c r="R57" s="345">
        <f t="shared" si="25"/>
        <v>0</v>
      </c>
      <c r="S57" s="345">
        <f t="shared" si="25"/>
        <v>0</v>
      </c>
      <c r="T57" s="342">
        <f t="shared" si="25"/>
        <v>0</v>
      </c>
      <c r="U57" s="340">
        <f t="shared" si="25"/>
        <v>0</v>
      </c>
      <c r="V57" s="339">
        <f t="shared" si="25"/>
        <v>0</v>
      </c>
      <c r="W57" s="348">
        <f t="shared" si="25"/>
        <v>0</v>
      </c>
    </row>
    <row r="58" spans="1:23" ht="12.6" customHeight="1" thickBot="1" x14ac:dyDescent="0.25">
      <c r="A58" s="758"/>
      <c r="B58" s="711"/>
      <c r="C58" s="659">
        <v>2021</v>
      </c>
      <c r="D58" s="349">
        <f t="shared" si="22"/>
        <v>166</v>
      </c>
      <c r="E58" s="350">
        <f t="shared" si="22"/>
        <v>579</v>
      </c>
      <c r="F58" s="351">
        <f t="shared" si="22"/>
        <v>1</v>
      </c>
      <c r="G58" s="351">
        <f t="shared" ref="G58:H58" si="28">SUM(G31+G55)</f>
        <v>1</v>
      </c>
      <c r="H58" s="351">
        <f t="shared" si="28"/>
        <v>14</v>
      </c>
      <c r="I58" s="351">
        <f t="shared" ref="I58:J58" si="29">SUM(I31+I55)</f>
        <v>0</v>
      </c>
      <c r="J58" s="352">
        <f t="shared" si="29"/>
        <v>579</v>
      </c>
      <c r="K58" s="353">
        <f>SUM(K31+K55)</f>
        <v>745</v>
      </c>
      <c r="L58" s="354">
        <f t="shared" si="22"/>
        <v>578</v>
      </c>
      <c r="M58" s="355">
        <f t="shared" si="22"/>
        <v>465</v>
      </c>
      <c r="N58" s="356">
        <f>IF(L58&lt;&gt;0,M58/L58,0)</f>
        <v>0.80449826989619377</v>
      </c>
      <c r="O58" s="357">
        <f>SUM(O31+O55)</f>
        <v>460</v>
      </c>
      <c r="P58" s="354">
        <f t="shared" si="25"/>
        <v>118</v>
      </c>
      <c r="Q58" s="355">
        <f t="shared" si="25"/>
        <v>7</v>
      </c>
      <c r="R58" s="355">
        <f t="shared" si="25"/>
        <v>4</v>
      </c>
      <c r="S58" s="355">
        <f t="shared" si="25"/>
        <v>2</v>
      </c>
      <c r="T58" s="358">
        <f t="shared" si="25"/>
        <v>105</v>
      </c>
      <c r="U58" s="359">
        <f t="shared" si="25"/>
        <v>743</v>
      </c>
      <c r="V58" s="349">
        <f>SUM(V31+V55)</f>
        <v>167</v>
      </c>
      <c r="W58" s="360">
        <f t="shared" si="25"/>
        <v>141</v>
      </c>
    </row>
    <row r="59" spans="1:23" ht="12.6" customHeight="1" thickBot="1" x14ac:dyDescent="0.25">
      <c r="A59" s="710" t="s">
        <v>121</v>
      </c>
      <c r="B59" s="709" t="s">
        <v>122</v>
      </c>
      <c r="C59" s="195">
        <v>2019</v>
      </c>
      <c r="D59" s="361"/>
      <c r="E59" s="362"/>
      <c r="F59" s="362"/>
      <c r="G59" s="362"/>
      <c r="H59" s="362"/>
      <c r="I59" s="362"/>
      <c r="J59" s="363"/>
      <c r="K59" s="256"/>
      <c r="L59" s="364"/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</row>
    <row r="60" spans="1:23" ht="21.75" customHeight="1" thickBot="1" x14ac:dyDescent="0.25">
      <c r="A60" s="710"/>
      <c r="B60" s="710"/>
      <c r="C60" s="196">
        <v>2020</v>
      </c>
      <c r="D60" s="366"/>
      <c r="E60" s="158"/>
      <c r="F60" s="158"/>
      <c r="G60" s="158"/>
      <c r="H60" s="158"/>
      <c r="I60" s="158"/>
      <c r="J60" s="367"/>
      <c r="K60" s="257"/>
      <c r="L60" s="364"/>
      <c r="M60" s="365"/>
      <c r="N60" s="368"/>
      <c r="O60" s="759" t="s">
        <v>123</v>
      </c>
      <c r="P60" s="760"/>
      <c r="Q60" s="365"/>
      <c r="R60" s="369" t="s">
        <v>124</v>
      </c>
      <c r="S60" s="370"/>
      <c r="T60" s="370"/>
      <c r="U60" s="370"/>
      <c r="V60" s="370"/>
      <c r="W60" s="371"/>
    </row>
    <row r="61" spans="1:23" ht="20.25" customHeight="1" thickBot="1" x14ac:dyDescent="0.25">
      <c r="A61" s="711"/>
      <c r="B61" s="711"/>
      <c r="C61" s="659">
        <v>2021</v>
      </c>
      <c r="D61" s="372"/>
      <c r="E61" s="373"/>
      <c r="F61" s="373"/>
      <c r="G61" s="373"/>
      <c r="H61" s="373"/>
      <c r="I61" s="373"/>
      <c r="J61" s="374"/>
      <c r="K61" s="56">
        <v>10</v>
      </c>
      <c r="L61" s="364"/>
      <c r="M61" s="365"/>
      <c r="N61" s="375" t="s">
        <v>66</v>
      </c>
      <c r="O61" s="761"/>
      <c r="P61" s="762"/>
      <c r="Q61" s="365"/>
      <c r="R61" s="376" t="s">
        <v>66</v>
      </c>
      <c r="S61" s="377" t="s">
        <v>125</v>
      </c>
      <c r="T61" s="378" t="s">
        <v>126</v>
      </c>
      <c r="U61" s="378" t="s">
        <v>127</v>
      </c>
      <c r="V61" s="378" t="s">
        <v>128</v>
      </c>
      <c r="W61" s="379" t="s">
        <v>129</v>
      </c>
    </row>
    <row r="62" spans="1:23" ht="18" customHeight="1" thickBot="1" x14ac:dyDescent="0.25">
      <c r="A62" s="748" t="s">
        <v>130</v>
      </c>
      <c r="B62" s="709" t="s">
        <v>131</v>
      </c>
      <c r="C62" s="195">
        <v>2019</v>
      </c>
      <c r="D62" s="380"/>
      <c r="E62" s="362"/>
      <c r="F62" s="362"/>
      <c r="G62" s="362"/>
      <c r="H62" s="362"/>
      <c r="I62" s="362"/>
      <c r="J62" s="363"/>
      <c r="K62" s="381">
        <f>IF(K59&lt;&gt;0,K56/M2/K59,0)</f>
        <v>0</v>
      </c>
      <c r="L62" s="381">
        <f>IF(K59&lt;&gt;0,L56/M2/K59,0)</f>
        <v>0</v>
      </c>
      <c r="M62" s="365"/>
      <c r="N62" s="382"/>
      <c r="O62" s="763"/>
      <c r="P62" s="764"/>
      <c r="Q62" s="365"/>
      <c r="R62" s="660">
        <v>2019</v>
      </c>
      <c r="S62" s="262"/>
      <c r="T62" s="263"/>
      <c r="U62" s="264"/>
      <c r="V62" s="264"/>
      <c r="W62" s="254"/>
    </row>
    <row r="63" spans="1:23" ht="13.5" customHeight="1" x14ac:dyDescent="0.2">
      <c r="A63" s="749"/>
      <c r="B63" s="710"/>
      <c r="C63" s="196">
        <v>2020</v>
      </c>
      <c r="D63" s="383"/>
      <c r="E63" s="158"/>
      <c r="F63" s="158"/>
      <c r="G63" s="158"/>
      <c r="H63" s="158"/>
      <c r="I63" s="158"/>
      <c r="J63" s="367"/>
      <c r="K63" s="384">
        <f>IF(K60&lt;&gt;0,K57/M2/K60,0)</f>
        <v>0</v>
      </c>
      <c r="L63" s="384">
        <f>IF(K60&lt;&gt;0,L57/M2/K60,0)</f>
        <v>0</v>
      </c>
      <c r="M63" s="365"/>
      <c r="N63" s="195">
        <v>2019</v>
      </c>
      <c r="O63" s="261"/>
      <c r="P63" s="260"/>
      <c r="Q63" s="365"/>
      <c r="R63" s="661">
        <v>2020</v>
      </c>
      <c r="S63" s="262"/>
      <c r="T63" s="265"/>
      <c r="U63" s="265"/>
      <c r="V63" s="265"/>
      <c r="W63" s="244"/>
    </row>
    <row r="64" spans="1:23" ht="12.6" customHeight="1" thickBot="1" x14ac:dyDescent="0.25">
      <c r="A64" s="750"/>
      <c r="B64" s="711"/>
      <c r="C64" s="659">
        <v>2021</v>
      </c>
      <c r="D64" s="385"/>
      <c r="E64" s="373"/>
      <c r="F64" s="373"/>
      <c r="G64" s="373"/>
      <c r="H64" s="373"/>
      <c r="I64" s="373"/>
      <c r="J64" s="374"/>
      <c r="K64" s="386">
        <f>IF(K61&lt;&gt;0,K58/M2/K61,0)</f>
        <v>6.2083333333333339</v>
      </c>
      <c r="L64" s="386">
        <f>IF(K61&lt;&gt;0,L58/M2/K61,0)</f>
        <v>4.8166666666666664</v>
      </c>
      <c r="M64" s="365"/>
      <c r="N64" s="196">
        <v>2020</v>
      </c>
      <c r="O64" s="261"/>
      <c r="P64" s="260"/>
      <c r="Q64" s="365"/>
      <c r="R64" s="662">
        <v>2021</v>
      </c>
      <c r="S64" s="50">
        <v>0</v>
      </c>
      <c r="T64" s="51">
        <v>4</v>
      </c>
      <c r="U64" s="51">
        <v>0</v>
      </c>
      <c r="V64" s="51">
        <v>0</v>
      </c>
      <c r="W64" s="52">
        <v>0</v>
      </c>
    </row>
    <row r="65" spans="1:23" ht="13.5" thickBot="1" x14ac:dyDescent="0.25">
      <c r="A65" s="709" t="s">
        <v>132</v>
      </c>
      <c r="B65" s="709" t="s">
        <v>133</v>
      </c>
      <c r="C65" s="195">
        <v>2019</v>
      </c>
      <c r="D65" s="361"/>
      <c r="E65" s="362"/>
      <c r="F65" s="362"/>
      <c r="G65" s="362"/>
      <c r="H65" s="362"/>
      <c r="I65" s="362"/>
      <c r="J65" s="363"/>
      <c r="K65" s="256"/>
      <c r="L65" s="387"/>
      <c r="M65" s="365"/>
      <c r="N65" s="659">
        <v>2021</v>
      </c>
      <c r="O65" s="751">
        <v>7</v>
      </c>
      <c r="P65" s="752"/>
      <c r="Q65" s="365"/>
      <c r="R65" s="365"/>
      <c r="S65" s="365"/>
      <c r="T65" s="365"/>
      <c r="U65" s="365"/>
      <c r="V65" s="365"/>
      <c r="W65" s="365"/>
    </row>
    <row r="66" spans="1:23" x14ac:dyDescent="0.2">
      <c r="A66" s="710"/>
      <c r="B66" s="710"/>
      <c r="C66" s="196">
        <v>2020</v>
      </c>
      <c r="D66" s="366"/>
      <c r="E66" s="158"/>
      <c r="F66" s="158"/>
      <c r="G66" s="158"/>
      <c r="H66" s="158"/>
      <c r="I66" s="158"/>
      <c r="J66" s="367"/>
      <c r="K66" s="257"/>
      <c r="L66" s="387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</row>
    <row r="67" spans="1:23" ht="13.5" thickBot="1" x14ac:dyDescent="0.25">
      <c r="A67" s="711"/>
      <c r="B67" s="711"/>
      <c r="C67" s="659">
        <v>2021</v>
      </c>
      <c r="D67" s="372"/>
      <c r="E67" s="373"/>
      <c r="F67" s="373"/>
      <c r="G67" s="373"/>
      <c r="H67" s="373"/>
      <c r="I67" s="373"/>
      <c r="J67" s="374"/>
      <c r="K67" s="56">
        <v>6.5</v>
      </c>
      <c r="L67" s="387"/>
      <c r="M67" s="365"/>
      <c r="N67" s="365"/>
      <c r="O67" s="365"/>
      <c r="P67" s="365"/>
      <c r="Q67" s="365"/>
      <c r="W67" s="365"/>
    </row>
    <row r="68" spans="1:23" ht="13.5" thickBot="1" x14ac:dyDescent="0.25">
      <c r="A68" s="709" t="s">
        <v>134</v>
      </c>
      <c r="B68" s="709" t="s">
        <v>135</v>
      </c>
      <c r="C68" s="195">
        <v>2019</v>
      </c>
      <c r="D68" s="380"/>
      <c r="E68" s="362"/>
      <c r="F68" s="362"/>
      <c r="G68" s="362"/>
      <c r="H68" s="362"/>
      <c r="I68" s="362"/>
      <c r="J68" s="363"/>
      <c r="K68" s="381">
        <f>IF(K65&lt;&gt;0,K29/M2/K65,0)</f>
        <v>0</v>
      </c>
      <c r="L68" s="381">
        <f>IF(K65&lt;&gt;0,L29/M2/K65,0)</f>
        <v>0</v>
      </c>
      <c r="M68" s="365"/>
      <c r="N68" s="716" t="s">
        <v>136</v>
      </c>
      <c r="O68" s="717"/>
      <c r="P68" s="717"/>
      <c r="Q68" s="717"/>
      <c r="R68" s="718"/>
      <c r="S68" s="719" t="s">
        <v>137</v>
      </c>
      <c r="T68" s="720"/>
      <c r="U68" s="365"/>
      <c r="V68" s="365"/>
      <c r="W68" s="365"/>
    </row>
    <row r="69" spans="1:23" x14ac:dyDescent="0.2">
      <c r="A69" s="710"/>
      <c r="B69" s="710"/>
      <c r="C69" s="196">
        <v>2020</v>
      </c>
      <c r="D69" s="383"/>
      <c r="E69" s="158"/>
      <c r="F69" s="158"/>
      <c r="G69" s="158"/>
      <c r="H69" s="158"/>
      <c r="I69" s="158"/>
      <c r="J69" s="367"/>
      <c r="K69" s="384">
        <f>IF(K66&lt;&gt;0,K30/M2/K66,0)</f>
        <v>0</v>
      </c>
      <c r="L69" s="384">
        <f>IF(K66&lt;&gt;0,L30/M2/K66,0)</f>
        <v>0</v>
      </c>
      <c r="M69" s="365"/>
      <c r="N69" s="725" t="s">
        <v>66</v>
      </c>
      <c r="O69" s="728" t="s">
        <v>138</v>
      </c>
      <c r="P69" s="729"/>
      <c r="Q69" s="729" t="s">
        <v>139</v>
      </c>
      <c r="R69" s="734"/>
      <c r="S69" s="721"/>
      <c r="T69" s="722"/>
      <c r="U69" s="365"/>
      <c r="V69" s="365"/>
      <c r="W69" s="365"/>
    </row>
    <row r="70" spans="1:23" ht="13.5" thickBot="1" x14ac:dyDescent="0.25">
      <c r="A70" s="711"/>
      <c r="B70" s="711"/>
      <c r="C70" s="659">
        <v>2021</v>
      </c>
      <c r="D70" s="385"/>
      <c r="E70" s="373"/>
      <c r="F70" s="373"/>
      <c r="G70" s="373"/>
      <c r="H70" s="373"/>
      <c r="I70" s="373"/>
      <c r="J70" s="374"/>
      <c r="K70" s="386">
        <f>IF(K67&lt;&gt;0,K31/M2/K67,0)</f>
        <v>6.1025641025641022</v>
      </c>
      <c r="L70" s="386">
        <f>IF(K67&lt;&gt;0,L31/M2/K67,0)</f>
        <v>4.2307692307692308</v>
      </c>
      <c r="M70" s="365"/>
      <c r="N70" s="726"/>
      <c r="O70" s="730"/>
      <c r="P70" s="731"/>
      <c r="Q70" s="731"/>
      <c r="R70" s="735"/>
      <c r="S70" s="721"/>
      <c r="T70" s="722"/>
      <c r="U70" s="365"/>
      <c r="V70" s="365"/>
      <c r="W70" s="365"/>
    </row>
    <row r="71" spans="1:23" ht="15.75" customHeight="1" thickBot="1" x14ac:dyDescent="0.25">
      <c r="A71" s="709" t="s">
        <v>140</v>
      </c>
      <c r="B71" s="709" t="s">
        <v>141</v>
      </c>
      <c r="C71" s="195">
        <v>2019</v>
      </c>
      <c r="D71" s="361"/>
      <c r="E71" s="362"/>
      <c r="F71" s="362"/>
      <c r="G71" s="362"/>
      <c r="H71" s="362"/>
      <c r="I71" s="362"/>
      <c r="J71" s="363"/>
      <c r="K71" s="256"/>
      <c r="N71" s="727"/>
      <c r="O71" s="732"/>
      <c r="P71" s="733"/>
      <c r="Q71" s="733"/>
      <c r="R71" s="736"/>
      <c r="S71" s="723"/>
      <c r="T71" s="724"/>
    </row>
    <row r="72" spans="1:23" x14ac:dyDescent="0.2">
      <c r="A72" s="710"/>
      <c r="B72" s="710"/>
      <c r="C72" s="196">
        <v>2020</v>
      </c>
      <c r="D72" s="366"/>
      <c r="E72" s="158"/>
      <c r="F72" s="158"/>
      <c r="G72" s="158"/>
      <c r="H72" s="158"/>
      <c r="I72" s="158"/>
      <c r="J72" s="367"/>
      <c r="K72" s="257"/>
      <c r="N72" s="660">
        <v>2019</v>
      </c>
      <c r="O72" s="737"/>
      <c r="P72" s="738"/>
      <c r="Q72" s="738"/>
      <c r="R72" s="739"/>
      <c r="S72" s="740"/>
      <c r="T72" s="741"/>
    </row>
    <row r="73" spans="1:23" ht="13.5" thickBot="1" x14ac:dyDescent="0.25">
      <c r="A73" s="711"/>
      <c r="B73" s="711"/>
      <c r="C73" s="659">
        <v>2021</v>
      </c>
      <c r="D73" s="372"/>
      <c r="E73" s="373"/>
      <c r="F73" s="373"/>
      <c r="G73" s="373"/>
      <c r="H73" s="373"/>
      <c r="I73" s="373"/>
      <c r="J73" s="374"/>
      <c r="K73" s="56">
        <v>3.5</v>
      </c>
      <c r="N73" s="661">
        <v>2020</v>
      </c>
      <c r="O73" s="742"/>
      <c r="P73" s="743"/>
      <c r="Q73" s="743"/>
      <c r="R73" s="745"/>
      <c r="S73" s="746"/>
      <c r="T73" s="747"/>
    </row>
    <row r="74" spans="1:23" ht="13.5" thickBot="1" x14ac:dyDescent="0.25">
      <c r="A74" s="709" t="s">
        <v>142</v>
      </c>
      <c r="B74" s="709" t="s">
        <v>143</v>
      </c>
      <c r="C74" s="195">
        <v>2019</v>
      </c>
      <c r="D74" s="380"/>
      <c r="E74" s="362"/>
      <c r="F74" s="362"/>
      <c r="G74" s="362"/>
      <c r="H74" s="362"/>
      <c r="I74" s="362"/>
      <c r="J74" s="363"/>
      <c r="K74" s="381">
        <f>IF(K71&lt;&gt;0,K53/M2/K71,0)</f>
        <v>0</v>
      </c>
      <c r="L74" s="381">
        <f>IF(K71&lt;&gt;0,L53/M2/K71,0)</f>
        <v>0</v>
      </c>
      <c r="N74" s="662">
        <v>2021</v>
      </c>
      <c r="O74" s="744">
        <v>30</v>
      </c>
      <c r="P74" s="712"/>
      <c r="Q74" s="712">
        <v>7</v>
      </c>
      <c r="R74" s="713"/>
      <c r="S74" s="714">
        <v>0</v>
      </c>
      <c r="T74" s="715"/>
      <c r="U74" s="36"/>
      <c r="V74" s="36"/>
    </row>
    <row r="75" spans="1:23" x14ac:dyDescent="0.2">
      <c r="A75" s="710"/>
      <c r="B75" s="710"/>
      <c r="C75" s="196">
        <v>2020</v>
      </c>
      <c r="D75" s="383"/>
      <c r="E75" s="158"/>
      <c r="F75" s="158"/>
      <c r="G75" s="158"/>
      <c r="H75" s="158"/>
      <c r="I75" s="158"/>
      <c r="J75" s="367"/>
      <c r="K75" s="384">
        <f>IF(K72&lt;&gt;0,K54/M2/K72,0)</f>
        <v>0</v>
      </c>
      <c r="L75" s="384">
        <f>IF(K72&lt;&gt;0,L54/M2/K72,0)</f>
        <v>0</v>
      </c>
    </row>
    <row r="76" spans="1:23" ht="13.5" thickBot="1" x14ac:dyDescent="0.25">
      <c r="A76" s="711"/>
      <c r="B76" s="711"/>
      <c r="C76" s="659">
        <v>2021</v>
      </c>
      <c r="D76" s="385"/>
      <c r="E76" s="373"/>
      <c r="F76" s="373"/>
      <c r="G76" s="373"/>
      <c r="H76" s="373"/>
      <c r="I76" s="373"/>
      <c r="J76" s="374"/>
      <c r="K76" s="386">
        <f>IF(K73&lt;&gt;0,K55/M2/K73,0)</f>
        <v>6.4047619047619051</v>
      </c>
      <c r="L76" s="386">
        <f>IF(K73&lt;&gt;0,L55/M2/K73,0)</f>
        <v>5.9047619047619051</v>
      </c>
    </row>
    <row r="77" spans="1:23" x14ac:dyDescent="0.2">
      <c r="A77" s="709" t="s">
        <v>144</v>
      </c>
      <c r="B77" s="709" t="s">
        <v>145</v>
      </c>
      <c r="C77" s="195">
        <v>2019</v>
      </c>
      <c r="D77" s="380"/>
      <c r="E77" s="362"/>
      <c r="F77" s="388"/>
      <c r="G77" s="388"/>
      <c r="H77" s="388"/>
      <c r="I77" s="388"/>
      <c r="J77" s="389"/>
      <c r="K77" s="258"/>
      <c r="L77" s="387"/>
      <c r="Q77" s="708" t="s">
        <v>52</v>
      </c>
      <c r="R77" s="708"/>
      <c r="S77" s="708"/>
      <c r="T77" s="708"/>
      <c r="U77" s="708"/>
    </row>
    <row r="78" spans="1:23" x14ac:dyDescent="0.2">
      <c r="A78" s="710"/>
      <c r="B78" s="710"/>
      <c r="C78" s="196">
        <v>2020</v>
      </c>
      <c r="D78" s="383"/>
      <c r="E78" s="158"/>
      <c r="F78" s="390"/>
      <c r="G78" s="390"/>
      <c r="H78" s="390"/>
      <c r="I78" s="390"/>
      <c r="J78" s="391"/>
      <c r="K78" s="259"/>
      <c r="L78" s="387"/>
      <c r="Q78" s="307" t="s">
        <v>671</v>
      </c>
    </row>
    <row r="79" spans="1:23" ht="13.5" thickBot="1" x14ac:dyDescent="0.25">
      <c r="A79" s="711"/>
      <c r="B79" s="711"/>
      <c r="C79" s="659">
        <v>2021</v>
      </c>
      <c r="D79" s="385"/>
      <c r="E79" s="373"/>
      <c r="F79" s="392"/>
      <c r="G79" s="392"/>
      <c r="H79" s="392"/>
      <c r="I79" s="392"/>
      <c r="J79" s="393"/>
      <c r="K79" s="53">
        <v>102</v>
      </c>
      <c r="L79" s="387"/>
      <c r="Q79" s="307" t="s">
        <v>679</v>
      </c>
      <c r="R79" s="588"/>
      <c r="S79" s="588"/>
      <c r="T79" s="588"/>
      <c r="U79" s="588"/>
      <c r="V79" s="588"/>
    </row>
    <row r="80" spans="1:23" x14ac:dyDescent="0.2">
      <c r="A80" s="748" t="s">
        <v>146</v>
      </c>
      <c r="B80" s="709" t="s">
        <v>147</v>
      </c>
      <c r="C80" s="195">
        <v>2019</v>
      </c>
      <c r="D80" s="380"/>
      <c r="E80" s="362"/>
      <c r="F80" s="388"/>
      <c r="G80" s="388"/>
      <c r="H80" s="388"/>
      <c r="I80" s="388"/>
      <c r="J80" s="389"/>
      <c r="K80" s="394">
        <f>IF(K77&lt;&gt;0,K56/K77,0)</f>
        <v>0</v>
      </c>
      <c r="L80" s="395">
        <f>IF(K77&lt;&gt;0,L56/K77,0)</f>
        <v>0</v>
      </c>
    </row>
    <row r="81" spans="1:23" x14ac:dyDescent="0.2">
      <c r="A81" s="749"/>
      <c r="B81" s="710"/>
      <c r="C81" s="196">
        <v>2020</v>
      </c>
      <c r="D81" s="383"/>
      <c r="E81" s="158"/>
      <c r="F81" s="390"/>
      <c r="G81" s="390"/>
      <c r="H81" s="390"/>
      <c r="I81" s="390"/>
      <c r="J81" s="391"/>
      <c r="K81" s="396">
        <f>IF(K78&lt;&gt;0,K57/K78,0)</f>
        <v>0</v>
      </c>
      <c r="L81" s="397">
        <f>IF(K78&lt;&gt;0,L57/K78,0)</f>
        <v>0</v>
      </c>
    </row>
    <row r="82" spans="1:23" ht="13.5" thickBot="1" x14ac:dyDescent="0.25">
      <c r="A82" s="750"/>
      <c r="B82" s="711"/>
      <c r="C82" s="659">
        <v>2021</v>
      </c>
      <c r="D82" s="385"/>
      <c r="E82" s="373"/>
      <c r="F82" s="392"/>
      <c r="G82" s="392"/>
      <c r="H82" s="392"/>
      <c r="I82" s="392"/>
      <c r="J82" s="393"/>
      <c r="K82" s="398">
        <f>IF(K79&lt;&gt;0,K58/K79,0)</f>
        <v>7.3039215686274508</v>
      </c>
      <c r="L82" s="399">
        <f>IF(K79&lt;&gt;0,L58/K79,0)</f>
        <v>5.666666666666667</v>
      </c>
      <c r="Q82" s="44" t="s">
        <v>767</v>
      </c>
      <c r="R82" s="33"/>
      <c r="S82" s="33"/>
      <c r="T82" s="33"/>
      <c r="U82" s="33"/>
      <c r="V82" s="33"/>
      <c r="W82" s="33"/>
    </row>
    <row r="83" spans="1:23" s="33" customFormat="1" ht="9" customHeight="1" x14ac:dyDescent="0.2">
      <c r="A83" s="403"/>
      <c r="B83" s="404"/>
      <c r="C83" s="58"/>
      <c r="D83" s="405"/>
      <c r="E83" s="405"/>
      <c r="F83" s="406"/>
      <c r="G83" s="406"/>
      <c r="H83" s="406"/>
      <c r="I83" s="406"/>
      <c r="J83" s="406"/>
      <c r="K83" s="407"/>
      <c r="L83" s="407"/>
    </row>
    <row r="84" spans="1:23" s="33" customFormat="1" x14ac:dyDescent="0.2">
      <c r="A84" s="44" t="s">
        <v>784</v>
      </c>
      <c r="C84" s="58"/>
      <c r="K84" s="44" t="s">
        <v>786</v>
      </c>
    </row>
    <row r="85" spans="1:23" s="33" customFormat="1" x14ac:dyDescent="0.2">
      <c r="A85" s="44" t="s">
        <v>754</v>
      </c>
      <c r="C85" s="58"/>
      <c r="U85" s="33" t="s">
        <v>148</v>
      </c>
    </row>
    <row r="86" spans="1:23" s="33" customFormat="1" x14ac:dyDescent="0.2">
      <c r="A86" s="44" t="s">
        <v>785</v>
      </c>
      <c r="C86" s="44"/>
    </row>
    <row r="87" spans="1:23" s="33" customFormat="1" x14ac:dyDescent="0.2">
      <c r="C87" s="44"/>
      <c r="D87" s="59"/>
    </row>
    <row r="88" spans="1:23" s="33" customFormat="1" x14ac:dyDescent="0.2"/>
    <row r="89" spans="1:23" s="33" customFormat="1" x14ac:dyDescent="0.2"/>
    <row r="90" spans="1:23" s="33" customFormat="1" x14ac:dyDescent="0.2"/>
    <row r="91" spans="1:23" s="33" customFormat="1" x14ac:dyDescent="0.2"/>
    <row r="92" spans="1:23" s="33" customFormat="1" x14ac:dyDescent="0.2"/>
    <row r="93" spans="1:23" s="33" customFormat="1" x14ac:dyDescent="0.2"/>
    <row r="94" spans="1:23" s="33" customFormat="1" x14ac:dyDescent="0.2"/>
    <row r="95" spans="1:23" s="33" customFormat="1" x14ac:dyDescent="0.2"/>
    <row r="96" spans="1:23" s="33" customFormat="1" x14ac:dyDescent="0.2"/>
    <row r="97" s="33" customFormat="1" x14ac:dyDescent="0.2"/>
    <row r="98" s="33" customFormat="1" x14ac:dyDescent="0.2"/>
    <row r="99" s="33" customFormat="1" x14ac:dyDescent="0.2"/>
    <row r="100" s="33" customFormat="1" x14ac:dyDescent="0.2"/>
    <row r="101" s="33" customFormat="1" x14ac:dyDescent="0.2"/>
    <row r="102" s="33" customFormat="1" x14ac:dyDescent="0.2"/>
    <row r="103" s="33" customFormat="1" x14ac:dyDescent="0.2"/>
    <row r="104" s="33" customFormat="1" x14ac:dyDescent="0.2"/>
  </sheetData>
  <sheetProtection password="D259" sheet="1" objects="1" scenarios="1" formatColumns="0" formatRows="0"/>
  <mergeCells count="92">
    <mergeCell ref="U1:W1"/>
    <mergeCell ref="N2:P2"/>
    <mergeCell ref="C4:C6"/>
    <mergeCell ref="D4:D6"/>
    <mergeCell ref="E4:E6"/>
    <mergeCell ref="K4:K6"/>
    <mergeCell ref="O4:O6"/>
    <mergeCell ref="J4:J6"/>
    <mergeCell ref="U4:U6"/>
    <mergeCell ref="V4:V6"/>
    <mergeCell ref="W4:W6"/>
    <mergeCell ref="L5:L6"/>
    <mergeCell ref="M5:N5"/>
    <mergeCell ref="C2:J2"/>
    <mergeCell ref="P5:P6"/>
    <mergeCell ref="Q5:Q6"/>
    <mergeCell ref="R5:R6"/>
    <mergeCell ref="S5:S6"/>
    <mergeCell ref="T5:T6"/>
    <mergeCell ref="A8:A10"/>
    <mergeCell ref="B8:B10"/>
    <mergeCell ref="G5:G6"/>
    <mergeCell ref="H5:H6"/>
    <mergeCell ref="F5:F6"/>
    <mergeCell ref="I4:I6"/>
    <mergeCell ref="F4:H4"/>
    <mergeCell ref="A4:B6"/>
    <mergeCell ref="A26:A28"/>
    <mergeCell ref="B26:B28"/>
    <mergeCell ref="A29:A31"/>
    <mergeCell ref="B29:B31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O65:P65"/>
    <mergeCell ref="A50:A52"/>
    <mergeCell ref="B50:B52"/>
    <mergeCell ref="A53:A55"/>
    <mergeCell ref="B53:B55"/>
    <mergeCell ref="A56:A58"/>
    <mergeCell ref="B56:B58"/>
    <mergeCell ref="A59:A61"/>
    <mergeCell ref="B59:B61"/>
    <mergeCell ref="O60:P62"/>
    <mergeCell ref="A62:A64"/>
    <mergeCell ref="B62:B64"/>
    <mergeCell ref="A68:A70"/>
    <mergeCell ref="B68:B70"/>
    <mergeCell ref="A80:A82"/>
    <mergeCell ref="B80:B82"/>
    <mergeCell ref="A74:A76"/>
    <mergeCell ref="B74:B76"/>
    <mergeCell ref="A77:A79"/>
    <mergeCell ref="B77:B79"/>
    <mergeCell ref="A71:A73"/>
    <mergeCell ref="B71:B73"/>
    <mergeCell ref="S74:T74"/>
    <mergeCell ref="N68:R68"/>
    <mergeCell ref="S68:T71"/>
    <mergeCell ref="N69:N71"/>
    <mergeCell ref="O69:P71"/>
    <mergeCell ref="Q69:R71"/>
    <mergeCell ref="O72:P72"/>
    <mergeCell ref="Q72:R72"/>
    <mergeCell ref="S72:T72"/>
    <mergeCell ref="O73:P73"/>
    <mergeCell ref="O74:P74"/>
    <mergeCell ref="Q73:R73"/>
    <mergeCell ref="S73:T73"/>
    <mergeCell ref="Q77:U77"/>
    <mergeCell ref="A47:A49"/>
    <mergeCell ref="B47:B49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65:A67"/>
    <mergeCell ref="B65:B67"/>
    <mergeCell ref="Q74:R7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1" manualBreakCount="1">
    <brk id="58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notEqual" id="{8CE83C3A-C013-4E6D-9B44-17F4EDA529C6}">
            <xm:f>'8.Приложение 3_ГД'!$L$8</xm:f>
            <x14:dxf>
              <fill>
                <patternFill>
                  <bgColor rgb="FFFF0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67" stopIfTrue="1" operator="notEqual" id="{44C7E75F-8229-4B71-BC70-8EE6FA3F0ABB}">
            <xm:f>'8.Приложение 3_ГД'!$M$8</xm:f>
            <x14:dxf>
              <fill>
                <patternFill>
                  <bgColor rgb="FFFF0000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cellIs" priority="66" operator="notEqual" id="{A4866F0B-B30D-4E28-8CB9-5CA5D8A7973A}">
            <xm:f>'8.Приложение 3_ГД'!$O$8</xm:f>
            <x14:dxf>
              <fill>
                <patternFill>
                  <bgColor rgb="FFFF0000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cellIs" priority="65" operator="notEqual" id="{1339D8D3-7352-4EF9-A3DA-85D8B57AB457}">
            <xm:f>'8.Приложение 3_ГД'!$P$8</xm:f>
            <x14:dxf>
              <fill>
                <patternFill>
                  <bgColor rgb="FFFF0000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ellIs" priority="64" stopIfTrue="1" operator="notEqual" id="{A3CBD6AE-883E-4EE9-8252-3505061A1851}">
            <xm:f>'8.Приложение 3_ГД'!$K$8</xm:f>
            <x14:dxf>
              <fill>
                <patternFill>
                  <bgColor rgb="FFFF0000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60" operator="notEqual" id="{86C31168-B5EB-43C0-B049-27B21206626B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J52</xm:sqref>
        </x14:conditionalFormatting>
        <x14:conditionalFormatting xmlns:xm="http://schemas.microsoft.com/office/excel/2006/main">
          <x14:cfRule type="cellIs" priority="59" operator="notEqual" id="{E538C801-DA1C-41C6-9FD0-3C2C76AE1D6C}">
            <xm:f>'6.Приложение 3_НД'!$L$8</xm:f>
            <x14:dxf>
              <fill>
                <patternFill>
                  <bgColor rgb="FFFF0000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cellIs" priority="58" operator="notEqual" id="{896D7C5F-6A48-4D25-83BA-CB280B0A51C4}">
            <xm:f>'8.Приложение 3_ГД'!$S$8</xm:f>
            <x14:dxf>
              <fill>
                <patternFill>
                  <bgColor rgb="FFFF000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ellIs" priority="56" operator="notEqual" id="{3D8DB698-82EC-40BA-8A35-ACCBF7427FCC}">
            <xm:f>'8.Приложение 3_ГД'!$T$8</xm:f>
            <x14:dxf>
              <fill>
                <patternFill>
                  <bgColor rgb="FFFF0000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cellIs" priority="55" operator="notEqual" id="{69E1F832-AEE6-4F8D-B82A-B5EAF1A76D0B}">
            <xm:f>'8.Приложение 3_ГД'!$V$8</xm:f>
            <x14:dxf>
              <fill>
                <patternFill>
                  <bgColor rgb="FFFF0000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54" operator="notEqual" id="{09CA8788-D9F4-409F-AE6A-D1A9D550481D}">
            <xm:f>'8.Приложение 3_ГД'!$W$8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cellIs" priority="53" stopIfTrue="1" operator="notEqual" id="{A0490A78-4796-4F2B-A724-67F31870B6F3}">
            <xm:f>'8.Приложение 3_ГД'!$R$8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52" operator="notEqual" id="{6E77C0DF-B536-47B8-9DA7-86E87676A0F8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cellIs" priority="46" operator="notEqual" id="{F5539909-3B4B-491B-85EA-730E224E835C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K52</xm:sqref>
        </x14:conditionalFormatting>
        <x14:conditionalFormatting xmlns:xm="http://schemas.microsoft.com/office/excel/2006/main">
          <x14:cfRule type="cellIs" priority="45" operator="notEqual" id="{B19A6130-F040-4C9E-9C75-052FC40E4D97}">
            <xm:f>'6.Приложение 3_НД'!$T$8</xm:f>
            <x14:dxf>
              <fill>
                <patternFill>
                  <bgColor rgb="FFFF0000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cellIs" priority="44" operator="notEqual" id="{8982F93A-318B-4BA2-A20F-7EEF60238959}">
            <xm:f>'8.Приложение 3_ГД'!$Z$8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ellIs" priority="42" operator="notEqual" id="{C74BF8F3-2307-4CEB-AC46-EC0953F693D4}">
            <xm:f>'8.Приложение 3_ГД'!$AA$8</xm:f>
            <x14:dxf>
              <fill>
                <patternFill>
                  <bgColor rgb="FFFF000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cellIs" priority="41" operator="notEqual" id="{73B2A3C2-6016-4A06-B15D-A5E29CDC4835}">
            <xm:f>'8.Приложение 3_ГД'!$AC$8</xm:f>
            <x14:dxf>
              <fill>
                <patternFill>
                  <bgColor rgb="FFFF0000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ellIs" priority="40" operator="notEqual" id="{9A210CD6-871D-40AA-AE62-334B4F36C84D}">
            <xm:f>'8.Приложение 3_ГД'!$AD$8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39" operator="notEqual" id="{8FDBC914-37EC-41A8-BFE7-265B40CBE3B3}">
            <xm:f>'8.Приложение 3_ГД'!$Y$8</xm:f>
            <x14:dxf>
              <fill>
                <patternFill>
                  <bgColor rgb="FFFF000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ellIs" priority="38" operator="notEqual" id="{E26A9EB3-A61B-4769-8D35-6AE1B817E763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cellIs" priority="36" operator="notEqual" id="{F93104FC-60BE-40DA-918E-58608B0900DA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L52</xm:sqref>
        </x14:conditionalFormatting>
        <x14:conditionalFormatting xmlns:xm="http://schemas.microsoft.com/office/excel/2006/main">
          <x14:cfRule type="cellIs" priority="35" operator="notEqual" id="{25FB160C-CD51-4B68-BCAA-BDF4DA2FDA50}">
            <xm:f>'6.Приложение 3_НД'!$AB$8</xm:f>
            <x14:dxf>
              <fill>
                <patternFill>
                  <bgColor rgb="FFFF0000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ellIs" priority="33" operator="notEqual" id="{B222529B-31DD-4EEB-A895-77A6BADA3D8E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cellIs" priority="32" operator="notEqual" id="{3912A02D-A7FA-486B-B902-7472C30A0005}">
            <xm:f>'8.Приложение 3_ГД'!$AN$8</xm:f>
            <x14:dxf>
              <fill>
                <patternFill>
                  <bgColor rgb="FFFF0000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ellIs" priority="30" operator="notEqual" id="{D69C0375-EA1F-4824-96DF-B94E9BA419B4}">
            <xm:f>'8.Приложение 3_ГД'!$AO$8</xm:f>
            <x14:dxf>
              <fill>
                <patternFill>
                  <bgColor rgb="FFFF0000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cellIs" priority="29" operator="notEqual" id="{B96F1BC0-607B-4610-B9B9-1F4647D1231B}">
            <xm:f>'8.Приложение 3_ГД'!$AQ$8</xm:f>
            <x14:dxf>
              <fill>
                <patternFill>
                  <bgColor rgb="FFFF00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ellIs" priority="28" operator="notEqual" id="{75EFDDBC-2E26-410F-8E9B-257B2A5F35B1}">
            <xm:f>'8.Приложение 3_ГД'!$AR$8</xm:f>
            <x14:dxf>
              <fill>
                <patternFill>
                  <bgColor rgb="FFFF00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ellIs" priority="27" operator="notEqual" id="{CC3A1519-B493-4337-9E96-C4A827683A26}">
            <xm:f>'8.Приложение 3_ГД'!$AM$8</xm:f>
            <x14:dxf>
              <fill>
                <patternFill>
                  <bgColor rgb="FFFF0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ellIs" priority="24" operator="notEqual" id="{6E6D88AD-D1DF-45FA-B43C-C7FF9DA69E0D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P52</xm:sqref>
        </x14:conditionalFormatting>
        <x14:conditionalFormatting xmlns:xm="http://schemas.microsoft.com/office/excel/2006/main">
          <x14:cfRule type="cellIs" priority="23" operator="notEqual" id="{C980EAD8-0D04-4769-8F8D-19A24C45A13D}">
            <xm:f>'6.Приложение 3_НД'!$AR$8</xm:f>
            <x14:dxf>
              <fill>
                <patternFill>
                  <bgColor rgb="FFFF0000"/>
                </patternFill>
              </fill>
            </x14:dxf>
          </x14:cfRule>
          <xm:sqref>P55</xm:sqref>
        </x14:conditionalFormatting>
        <x14:conditionalFormatting xmlns:xm="http://schemas.microsoft.com/office/excel/2006/main">
          <x14:cfRule type="cellIs" priority="22" operator="notEqual" id="{CEE124D8-7CF4-4632-A826-9FED49AFE7E2}">
            <xm:f>'8.Приложение 3_ГД'!$BB$8</xm:f>
            <x14:dxf>
              <fill>
                <patternFill>
                  <bgColor rgb="FFFF0000"/>
                </patternFill>
              </fill>
            </x14:dxf>
          </x14:cfRule>
          <xm:sqref>V10</xm:sqref>
        </x14:conditionalFormatting>
        <x14:conditionalFormatting xmlns:xm="http://schemas.microsoft.com/office/excel/2006/main">
          <x14:cfRule type="cellIs" priority="20" operator="notEqual" id="{27A3C5C4-A7BA-4939-A6D2-1E85293B4817}">
            <xm:f>'8.Приложение 3_ГД'!$BC$8</xm:f>
            <x14:dxf>
              <fill>
                <patternFill>
                  <bgColor rgb="FFFF0000"/>
                </patternFill>
              </fill>
            </x14:dxf>
          </x14:cfRule>
          <xm:sqref>V19</xm:sqref>
        </x14:conditionalFormatting>
        <x14:conditionalFormatting xmlns:xm="http://schemas.microsoft.com/office/excel/2006/main">
          <x14:cfRule type="cellIs" priority="19" operator="notEqual" id="{77883A41-41E4-48CF-923C-4DCF3153A9F5}">
            <xm:f>'8.Приложение 3_ГД'!$BE$8</xm:f>
            <x14:dxf>
              <fill>
                <patternFill>
                  <bgColor rgb="FFFF0000"/>
                </patternFill>
              </fill>
            </x14:dxf>
          </x14:cfRule>
          <xm:sqref>V25</xm:sqref>
        </x14:conditionalFormatting>
        <x14:conditionalFormatting xmlns:xm="http://schemas.microsoft.com/office/excel/2006/main">
          <x14:cfRule type="cellIs" priority="18" operator="notEqual" id="{C7AFF5F5-C90D-43D9-BE4A-D1E417564122}">
            <xm:f>'8.Приложение 3_ГД'!$BA$8</xm:f>
            <x14:dxf>
              <fill>
                <patternFill>
                  <bgColor rgb="FFFF0000"/>
                </patternFill>
              </fill>
            </x14:dxf>
          </x14:cfRule>
          <xm:sqref>V31</xm:sqref>
        </x14:conditionalFormatting>
        <x14:conditionalFormatting xmlns:xm="http://schemas.microsoft.com/office/excel/2006/main">
          <x14:cfRule type="cellIs" priority="17" operator="notEqual" id="{AAE2D62B-3D72-4F9F-8539-3CBBEF6FE86C}">
            <xm:f>'8.Приложение 3_ГД'!$BF$8</xm:f>
            <x14:dxf>
              <fill>
                <patternFill>
                  <bgColor rgb="FFFF0000"/>
                </patternFill>
              </fill>
            </x14:dxf>
          </x14:cfRule>
          <xm:sqref>V28</xm:sqref>
        </x14:conditionalFormatting>
        <x14:conditionalFormatting xmlns:xm="http://schemas.microsoft.com/office/excel/2006/main">
          <x14:cfRule type="cellIs" priority="16" operator="notEqual" id="{32AF6E3E-572A-4D75-B9C2-FE45D70CFF93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V34</xm:sqref>
        </x14:conditionalFormatting>
        <x14:conditionalFormatting xmlns:xm="http://schemas.microsoft.com/office/excel/2006/main">
          <x14:cfRule type="cellIs" priority="12" operator="notEqual" id="{475A536C-4FE2-42B5-B192-23A801216E79}">
            <xm:f>'6.Приложение 3_НД'!$BH$8</xm:f>
            <x14:dxf>
              <fill>
                <patternFill>
                  <bgColor rgb="FFFF0000"/>
                </patternFill>
              </fill>
            </x14:dxf>
          </x14:cfRule>
          <xm:sqref>V55</xm:sqref>
        </x14:conditionalFormatting>
        <x14:conditionalFormatting xmlns:xm="http://schemas.microsoft.com/office/excel/2006/main">
          <x14:cfRule type="cellIs" priority="11" operator="notEqual" id="{32D8B11C-9357-49BA-AD36-B4AE1F7D12DF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V52</xm:sqref>
        </x14:conditionalFormatting>
        <x14:conditionalFormatting xmlns:xm="http://schemas.microsoft.com/office/excel/2006/main">
          <x14:cfRule type="cellIs" priority="10" stopIfTrue="1" operator="notEqual" id="{99EA22A3-E846-4A55-A845-388A9CD63B62}">
            <xm:f>'8.Приложение 3_ГД'!$D$8</xm:f>
            <x14:dxf>
              <fill>
                <patternFill>
                  <bgColor rgb="FFFF00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ellIs" priority="9" operator="notEqual" id="{7FE30893-9C6A-402E-B789-A3C3436A6761}">
            <xm:f>'8.Приложение 3_ГД'!$AT$8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8" operator="notEqual" id="{141FC5BF-EDDD-4667-9D84-6F2D98EFF123}">
            <xm:f>'8.Приложение 3_ГД'!$AF$8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7" operator="notEqual" id="{1EA2E8C0-82A6-42F6-9A16-C880E6E3CCE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cellIs" priority="6" operator="notEqual" id="{653D718F-64E8-4032-B528-E24765F37911}">
            <xm:f>'6.Приложение 3_НД'!$D$8</xm:f>
            <x14:dxf>
              <fill>
                <patternFill>
                  <bgColor rgb="FFFF0000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cellIs" priority="5" operator="notEqual" id="{EA01C62C-0E0E-430E-8683-7834CE9CB979}">
            <xm:f>'6.Приложение 3_НД'!$AZ$8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4" operator="notEqual" id="{0C995136-BEA5-4B4A-91F2-2D1151A1CBC7}">
            <xm:f>'6.Приложение 3_НД'!$AJ$8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3" stopIfTrue="1" operator="notEqual" id="{A8274CEB-9725-4041-B95A-46FA02D92330}">
            <xm:f>'4.Приложение 2_НД-I'!$P$116</xm:f>
            <x14:dxf>
              <fill>
                <patternFill>
                  <bgColor rgb="FFFF0000"/>
                </patternFill>
              </fill>
            </x14:dxf>
          </x14:cfRule>
          <xm:sqref>W34</xm:sqref>
        </x14:conditionalFormatting>
        <x14:conditionalFormatting xmlns:xm="http://schemas.microsoft.com/office/excel/2006/main">
          <x14:cfRule type="cellIs" priority="1" stopIfTrue="1" operator="notEqual" id="{8664B574-C084-4CA4-873D-7F4E6F32A160}">
            <xm:f>'4.Приложение 2_НД-I'!$P$122</xm:f>
            <x14:dxf>
              <fill>
                <patternFill>
                  <bgColor rgb="FFFF0000"/>
                </patternFill>
              </fill>
            </x14:dxf>
          </x14:cfRule>
          <xm:sqref>W52</xm:sqref>
        </x14:conditionalFormatting>
        <x14:conditionalFormatting xmlns:xm="http://schemas.microsoft.com/office/excel/2006/main">
          <x14:cfRule type="cellIs" priority="70" stopIfTrue="1" operator="notEqual" id="{B633FCDD-3224-4BE7-AA19-5669D7B6D6C3}">
            <xm:f>'4.Приложение 2_НД-I'!$P$117+'4.Приложение 2_НД-I'!$P$121</xm:f>
            <x14:dxf>
              <fill>
                <patternFill>
                  <bgColor rgb="FFFF0000"/>
                </patternFill>
              </fill>
            </x14:dxf>
          </x14:cfRule>
          <xm:sqref>W37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S191"/>
  <sheetViews>
    <sheetView zoomScaleNormal="100" workbookViewId="0">
      <pane xSplit="2" ySplit="12" topLeftCell="C61" activePane="bottomRight" state="frozen"/>
      <selection pane="topRight" activeCell="C1" sqref="C1"/>
      <selection pane="bottomLeft" activeCell="A13" sqref="A13"/>
      <selection pane="bottomRight" activeCell="A2" sqref="A2"/>
    </sheetView>
  </sheetViews>
  <sheetFormatPr defaultRowHeight="12.75" x14ac:dyDescent="0.2"/>
  <cols>
    <col min="1" max="1" width="48.85546875" style="307" customWidth="1"/>
    <col min="2" max="3" width="7.85546875" style="307" customWidth="1"/>
    <col min="4" max="4" width="6.28515625" style="307" customWidth="1"/>
    <col min="5" max="5" width="6.5703125" style="307" customWidth="1"/>
    <col min="6" max="6" width="6.140625" style="307" customWidth="1"/>
    <col min="7" max="8" width="6.7109375" style="307" customWidth="1"/>
    <col min="9" max="9" width="7.7109375" style="307" customWidth="1"/>
    <col min="10" max="10" width="7.140625" style="307" customWidth="1"/>
    <col min="11" max="12" width="6" style="307" customWidth="1"/>
    <col min="13" max="13" width="7.7109375" style="307" customWidth="1"/>
    <col min="14" max="14" width="6.7109375" style="307" customWidth="1"/>
    <col min="15" max="15" width="7" style="307" customWidth="1"/>
    <col min="16" max="16" width="6.42578125" style="307" customWidth="1"/>
    <col min="17" max="17" width="9.140625" style="307" customWidth="1"/>
    <col min="18" max="18" width="7.85546875" style="307" customWidth="1"/>
    <col min="19" max="19" width="7.5703125" style="307" customWidth="1"/>
    <col min="20" max="16384" width="9.140625" style="307"/>
  </cols>
  <sheetData>
    <row r="1" spans="1:19" s="33" customFormat="1" ht="18" x14ac:dyDescent="0.25">
      <c r="A1" s="813" t="s">
        <v>666</v>
      </c>
      <c r="B1" s="813"/>
      <c r="C1" s="813"/>
      <c r="D1" s="813"/>
      <c r="E1" s="813"/>
      <c r="F1" s="813"/>
      <c r="G1" s="813"/>
      <c r="H1" s="813"/>
      <c r="I1" s="813"/>
      <c r="J1" s="41"/>
      <c r="K1" s="14" t="s">
        <v>757</v>
      </c>
      <c r="L1" s="37"/>
      <c r="M1" s="304" t="s">
        <v>48</v>
      </c>
      <c r="N1" s="15">
        <v>12</v>
      </c>
      <c r="O1" s="813" t="s">
        <v>758</v>
      </c>
      <c r="P1" s="813"/>
      <c r="Q1" s="813"/>
      <c r="R1" s="813"/>
    </row>
    <row r="2" spans="1:19" s="33" customFormat="1" ht="13.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9" x14ac:dyDescent="0.2">
      <c r="A3" s="822" t="s">
        <v>18</v>
      </c>
      <c r="B3" s="805" t="s">
        <v>19</v>
      </c>
      <c r="C3" s="825" t="s">
        <v>15</v>
      </c>
      <c r="D3" s="787" t="s">
        <v>23</v>
      </c>
      <c r="E3" s="787" t="s">
        <v>24</v>
      </c>
      <c r="F3" s="819" t="s">
        <v>327</v>
      </c>
      <c r="G3" s="831" t="s">
        <v>320</v>
      </c>
      <c r="H3" s="805" t="s">
        <v>326</v>
      </c>
      <c r="I3" s="814" t="s">
        <v>325</v>
      </c>
      <c r="J3" s="828" t="s">
        <v>20</v>
      </c>
      <c r="K3" s="829"/>
      <c r="L3" s="829"/>
      <c r="M3" s="829"/>
      <c r="N3" s="829"/>
      <c r="O3" s="829"/>
      <c r="P3" s="829"/>
      <c r="Q3" s="830"/>
      <c r="R3" s="793" t="s">
        <v>21</v>
      </c>
      <c r="S3" s="790" t="s">
        <v>22</v>
      </c>
    </row>
    <row r="4" spans="1:19" x14ac:dyDescent="0.2">
      <c r="A4" s="823"/>
      <c r="B4" s="806"/>
      <c r="C4" s="826"/>
      <c r="D4" s="788"/>
      <c r="E4" s="788"/>
      <c r="F4" s="820"/>
      <c r="G4" s="832"/>
      <c r="H4" s="806"/>
      <c r="I4" s="815"/>
      <c r="J4" s="799" t="s">
        <v>714</v>
      </c>
      <c r="K4" s="809" t="s">
        <v>16</v>
      </c>
      <c r="L4" s="810"/>
      <c r="M4" s="835" t="s">
        <v>17</v>
      </c>
      <c r="N4" s="836"/>
      <c r="O4" s="836"/>
      <c r="P4" s="836"/>
      <c r="Q4" s="837"/>
      <c r="R4" s="794"/>
      <c r="S4" s="791"/>
    </row>
    <row r="5" spans="1:19" ht="27.75" customHeight="1" x14ac:dyDescent="0.2">
      <c r="A5" s="823"/>
      <c r="B5" s="806"/>
      <c r="C5" s="826"/>
      <c r="D5" s="788"/>
      <c r="E5" s="788"/>
      <c r="F5" s="820"/>
      <c r="G5" s="832"/>
      <c r="H5" s="806"/>
      <c r="I5" s="815"/>
      <c r="J5" s="800"/>
      <c r="K5" s="802" t="s">
        <v>25</v>
      </c>
      <c r="L5" s="802" t="s">
        <v>713</v>
      </c>
      <c r="M5" s="798" t="s">
        <v>26</v>
      </c>
      <c r="N5" s="798" t="s">
        <v>27</v>
      </c>
      <c r="O5" s="798" t="s">
        <v>28</v>
      </c>
      <c r="P5" s="796" t="s">
        <v>29</v>
      </c>
      <c r="Q5" s="797"/>
      <c r="R5" s="794"/>
      <c r="S5" s="791"/>
    </row>
    <row r="6" spans="1:19" x14ac:dyDescent="0.2">
      <c r="A6" s="823"/>
      <c r="B6" s="806"/>
      <c r="C6" s="826"/>
      <c r="D6" s="788"/>
      <c r="E6" s="788"/>
      <c r="F6" s="820"/>
      <c r="G6" s="832"/>
      <c r="H6" s="806"/>
      <c r="I6" s="815"/>
      <c r="J6" s="800"/>
      <c r="K6" s="803"/>
      <c r="L6" s="803"/>
      <c r="M6" s="788"/>
      <c r="N6" s="788"/>
      <c r="O6" s="788"/>
      <c r="P6" s="798" t="s">
        <v>30</v>
      </c>
      <c r="Q6" s="834" t="s">
        <v>31</v>
      </c>
      <c r="R6" s="794"/>
      <c r="S6" s="791"/>
    </row>
    <row r="7" spans="1:19" x14ac:dyDescent="0.2">
      <c r="A7" s="823"/>
      <c r="B7" s="806"/>
      <c r="C7" s="826"/>
      <c r="D7" s="788"/>
      <c r="E7" s="788"/>
      <c r="F7" s="820"/>
      <c r="G7" s="832"/>
      <c r="H7" s="806"/>
      <c r="I7" s="815"/>
      <c r="J7" s="800"/>
      <c r="K7" s="803"/>
      <c r="L7" s="803"/>
      <c r="M7" s="788"/>
      <c r="N7" s="788"/>
      <c r="O7" s="788"/>
      <c r="P7" s="788"/>
      <c r="Q7" s="806"/>
      <c r="R7" s="794"/>
      <c r="S7" s="791"/>
    </row>
    <row r="8" spans="1:19" x14ac:dyDescent="0.2">
      <c r="A8" s="823"/>
      <c r="B8" s="806"/>
      <c r="C8" s="826"/>
      <c r="D8" s="788"/>
      <c r="E8" s="788"/>
      <c r="F8" s="820"/>
      <c r="G8" s="832"/>
      <c r="H8" s="806"/>
      <c r="I8" s="815"/>
      <c r="J8" s="800"/>
      <c r="K8" s="803"/>
      <c r="L8" s="803"/>
      <c r="M8" s="788"/>
      <c r="N8" s="788"/>
      <c r="O8" s="788"/>
      <c r="P8" s="788"/>
      <c r="Q8" s="806"/>
      <c r="R8" s="794"/>
      <c r="S8" s="791"/>
    </row>
    <row r="9" spans="1:19" x14ac:dyDescent="0.2">
      <c r="A9" s="823"/>
      <c r="B9" s="806"/>
      <c r="C9" s="826"/>
      <c r="D9" s="788"/>
      <c r="E9" s="788"/>
      <c r="F9" s="820"/>
      <c r="G9" s="832"/>
      <c r="H9" s="806"/>
      <c r="I9" s="815"/>
      <c r="J9" s="800"/>
      <c r="K9" s="803"/>
      <c r="L9" s="803"/>
      <c r="M9" s="788"/>
      <c r="N9" s="788"/>
      <c r="O9" s="788"/>
      <c r="P9" s="788"/>
      <c r="Q9" s="806"/>
      <c r="R9" s="794"/>
      <c r="S9" s="791"/>
    </row>
    <row r="10" spans="1:19" x14ac:dyDescent="0.2">
      <c r="A10" s="823"/>
      <c r="B10" s="806"/>
      <c r="C10" s="826"/>
      <c r="D10" s="788"/>
      <c r="E10" s="788"/>
      <c r="F10" s="820"/>
      <c r="G10" s="832"/>
      <c r="H10" s="806"/>
      <c r="I10" s="815"/>
      <c r="J10" s="800"/>
      <c r="K10" s="803"/>
      <c r="L10" s="803"/>
      <c r="M10" s="788"/>
      <c r="N10" s="788"/>
      <c r="O10" s="788"/>
      <c r="P10" s="788"/>
      <c r="Q10" s="806"/>
      <c r="R10" s="794"/>
      <c r="S10" s="791"/>
    </row>
    <row r="11" spans="1:19" ht="13.5" thickBot="1" x14ac:dyDescent="0.25">
      <c r="A11" s="824"/>
      <c r="B11" s="807"/>
      <c r="C11" s="827"/>
      <c r="D11" s="789"/>
      <c r="E11" s="789"/>
      <c r="F11" s="821"/>
      <c r="G11" s="833"/>
      <c r="H11" s="807"/>
      <c r="I11" s="816"/>
      <c r="J11" s="801"/>
      <c r="K11" s="804"/>
      <c r="L11" s="804"/>
      <c r="M11" s="789"/>
      <c r="N11" s="789"/>
      <c r="O11" s="789"/>
      <c r="P11" s="789"/>
      <c r="Q11" s="807"/>
      <c r="R11" s="795"/>
      <c r="S11" s="792"/>
    </row>
    <row r="12" spans="1:19" ht="12.75" customHeight="1" thickBot="1" x14ac:dyDescent="0.25">
      <c r="A12" s="618" t="s">
        <v>0</v>
      </c>
      <c r="B12" s="619" t="s">
        <v>1</v>
      </c>
      <c r="C12" s="563">
        <v>1</v>
      </c>
      <c r="D12" s="564">
        <v>2</v>
      </c>
      <c r="E12" s="564">
        <v>3</v>
      </c>
      <c r="F12" s="564">
        <v>4</v>
      </c>
      <c r="G12" s="564">
        <v>5</v>
      </c>
      <c r="H12" s="564">
        <v>6</v>
      </c>
      <c r="I12" s="564">
        <v>7</v>
      </c>
      <c r="J12" s="564">
        <v>8</v>
      </c>
      <c r="K12" s="564">
        <v>9</v>
      </c>
      <c r="L12" s="564">
        <v>10</v>
      </c>
      <c r="M12" s="564">
        <v>11</v>
      </c>
      <c r="N12" s="564">
        <v>12</v>
      </c>
      <c r="O12" s="564">
        <v>13</v>
      </c>
      <c r="P12" s="564">
        <v>14</v>
      </c>
      <c r="Q12" s="564">
        <v>15</v>
      </c>
      <c r="R12" s="564">
        <v>16</v>
      </c>
      <c r="S12" s="564">
        <v>17</v>
      </c>
    </row>
    <row r="13" spans="1:19" ht="14.25" x14ac:dyDescent="0.2">
      <c r="A13" s="622" t="s">
        <v>672</v>
      </c>
      <c r="B13" s="634" t="s">
        <v>577</v>
      </c>
      <c r="C13" s="565">
        <v>8</v>
      </c>
      <c r="D13" s="566">
        <v>15</v>
      </c>
      <c r="E13" s="566"/>
      <c r="F13" s="566"/>
      <c r="G13" s="566"/>
      <c r="H13" s="589">
        <f>SUM(D13:G13)</f>
        <v>15</v>
      </c>
      <c r="I13" s="590">
        <f>H13+C13</f>
        <v>23</v>
      </c>
      <c r="J13" s="591">
        <f>M13+N13+O13+P13+Q13</f>
        <v>20</v>
      </c>
      <c r="K13" s="566">
        <v>11</v>
      </c>
      <c r="L13" s="566">
        <v>6</v>
      </c>
      <c r="M13" s="566">
        <v>16</v>
      </c>
      <c r="N13" s="566"/>
      <c r="O13" s="566">
        <v>1</v>
      </c>
      <c r="P13" s="566"/>
      <c r="Q13" s="568">
        <v>3</v>
      </c>
      <c r="R13" s="595">
        <f>I13-J13</f>
        <v>3</v>
      </c>
      <c r="S13" s="570">
        <v>2</v>
      </c>
    </row>
    <row r="14" spans="1:19" x14ac:dyDescent="0.2">
      <c r="A14" s="623" t="s">
        <v>662</v>
      </c>
      <c r="B14" s="635" t="s">
        <v>578</v>
      </c>
      <c r="C14" s="567">
        <v>5</v>
      </c>
      <c r="D14" s="3">
        <v>4</v>
      </c>
      <c r="E14" s="3"/>
      <c r="F14" s="3"/>
      <c r="G14" s="3"/>
      <c r="H14" s="592">
        <f t="shared" ref="H14:H15" si="0">SUM(D14:G14)</f>
        <v>4</v>
      </c>
      <c r="I14" s="593">
        <f t="shared" ref="I14:I15" si="1">H14+C14</f>
        <v>9</v>
      </c>
      <c r="J14" s="594">
        <f t="shared" ref="J14:J15" si="2">M14+N14+O14+P14+Q14</f>
        <v>8</v>
      </c>
      <c r="K14" s="3">
        <v>4</v>
      </c>
      <c r="L14" s="3">
        <v>3</v>
      </c>
      <c r="M14" s="3">
        <v>7</v>
      </c>
      <c r="N14" s="3"/>
      <c r="O14" s="3"/>
      <c r="P14" s="3"/>
      <c r="Q14" s="569">
        <v>1</v>
      </c>
      <c r="R14" s="596">
        <f t="shared" ref="R14:R15" si="3">I14-J14</f>
        <v>1</v>
      </c>
      <c r="S14" s="571"/>
    </row>
    <row r="15" spans="1:19" x14ac:dyDescent="0.2">
      <c r="A15" s="624" t="s">
        <v>565</v>
      </c>
      <c r="B15" s="635" t="s">
        <v>579</v>
      </c>
      <c r="C15" s="567"/>
      <c r="D15" s="3">
        <v>5</v>
      </c>
      <c r="E15" s="3"/>
      <c r="F15" s="3"/>
      <c r="G15" s="3"/>
      <c r="H15" s="592">
        <f t="shared" si="0"/>
        <v>5</v>
      </c>
      <c r="I15" s="593">
        <f t="shared" si="1"/>
        <v>5</v>
      </c>
      <c r="J15" s="594">
        <f t="shared" si="2"/>
        <v>5</v>
      </c>
      <c r="K15" s="3">
        <v>5</v>
      </c>
      <c r="L15" s="3"/>
      <c r="M15" s="3">
        <v>3</v>
      </c>
      <c r="N15" s="3"/>
      <c r="O15" s="3">
        <v>1</v>
      </c>
      <c r="P15" s="3"/>
      <c r="Q15" s="569">
        <v>1</v>
      </c>
      <c r="R15" s="596">
        <f t="shared" si="3"/>
        <v>0</v>
      </c>
      <c r="S15" s="571">
        <v>1</v>
      </c>
    </row>
    <row r="16" spans="1:19" x14ac:dyDescent="0.2">
      <c r="A16" s="624" t="s">
        <v>566</v>
      </c>
      <c r="B16" s="635" t="s">
        <v>659</v>
      </c>
      <c r="C16" s="567"/>
      <c r="D16" s="3"/>
      <c r="E16" s="3"/>
      <c r="F16" s="3"/>
      <c r="G16" s="3"/>
      <c r="H16" s="592">
        <f t="shared" ref="H16:H55" si="4">SUM(D16:G16)</f>
        <v>0</v>
      </c>
      <c r="I16" s="593">
        <f t="shared" ref="I16:I55" si="5">H16+C16</f>
        <v>0</v>
      </c>
      <c r="J16" s="594">
        <f t="shared" ref="J16:J55" si="6">M16+N16+O16+P16+Q16</f>
        <v>0</v>
      </c>
      <c r="K16" s="3"/>
      <c r="L16" s="3"/>
      <c r="M16" s="3"/>
      <c r="N16" s="3"/>
      <c r="O16" s="3"/>
      <c r="P16" s="3"/>
      <c r="Q16" s="569"/>
      <c r="R16" s="596">
        <f t="shared" ref="R16:R55" si="7">I16-J16</f>
        <v>0</v>
      </c>
      <c r="S16" s="571"/>
    </row>
    <row r="17" spans="1:19" ht="25.5" x14ac:dyDescent="0.2">
      <c r="A17" s="624" t="s">
        <v>567</v>
      </c>
      <c r="B17" s="635" t="s">
        <v>580</v>
      </c>
      <c r="C17" s="567"/>
      <c r="D17" s="3"/>
      <c r="E17" s="3"/>
      <c r="F17" s="3"/>
      <c r="G17" s="3"/>
      <c r="H17" s="592">
        <f t="shared" si="4"/>
        <v>0</v>
      </c>
      <c r="I17" s="593">
        <f t="shared" si="5"/>
        <v>0</v>
      </c>
      <c r="J17" s="594">
        <f t="shared" si="6"/>
        <v>0</v>
      </c>
      <c r="K17" s="3"/>
      <c r="L17" s="3"/>
      <c r="M17" s="3"/>
      <c r="N17" s="3"/>
      <c r="O17" s="3"/>
      <c r="P17" s="3"/>
      <c r="Q17" s="569"/>
      <c r="R17" s="596">
        <f t="shared" si="7"/>
        <v>0</v>
      </c>
      <c r="S17" s="571"/>
    </row>
    <row r="18" spans="1:19" ht="25.5" x14ac:dyDescent="0.2">
      <c r="A18" s="624" t="s">
        <v>568</v>
      </c>
      <c r="B18" s="635" t="s">
        <v>581</v>
      </c>
      <c r="C18" s="567">
        <v>1</v>
      </c>
      <c r="D18" s="3"/>
      <c r="E18" s="3"/>
      <c r="F18" s="3"/>
      <c r="G18" s="3"/>
      <c r="H18" s="592">
        <f t="shared" si="4"/>
        <v>0</v>
      </c>
      <c r="I18" s="593">
        <f t="shared" si="5"/>
        <v>1</v>
      </c>
      <c r="J18" s="594">
        <f t="shared" si="6"/>
        <v>1</v>
      </c>
      <c r="K18" s="3"/>
      <c r="L18" s="3"/>
      <c r="M18" s="3">
        <v>1</v>
      </c>
      <c r="N18" s="3"/>
      <c r="O18" s="3"/>
      <c r="P18" s="3"/>
      <c r="Q18" s="569"/>
      <c r="R18" s="596">
        <f t="shared" si="7"/>
        <v>0</v>
      </c>
      <c r="S18" s="571"/>
    </row>
    <row r="19" spans="1:19" ht="25.5" x14ac:dyDescent="0.2">
      <c r="A19" s="624" t="s">
        <v>569</v>
      </c>
      <c r="B19" s="635" t="s">
        <v>582</v>
      </c>
      <c r="C19" s="567"/>
      <c r="D19" s="3"/>
      <c r="E19" s="3"/>
      <c r="F19" s="3"/>
      <c r="G19" s="3"/>
      <c r="H19" s="592">
        <f t="shared" si="4"/>
        <v>0</v>
      </c>
      <c r="I19" s="593">
        <f t="shared" si="5"/>
        <v>0</v>
      </c>
      <c r="J19" s="594">
        <f t="shared" si="6"/>
        <v>0</v>
      </c>
      <c r="K19" s="3"/>
      <c r="L19" s="3"/>
      <c r="M19" s="3"/>
      <c r="N19" s="3"/>
      <c r="O19" s="3"/>
      <c r="P19" s="3"/>
      <c r="Q19" s="569"/>
      <c r="R19" s="596">
        <f t="shared" si="7"/>
        <v>0</v>
      </c>
      <c r="S19" s="571"/>
    </row>
    <row r="20" spans="1:19" ht="38.25" x14ac:dyDescent="0.2">
      <c r="A20" s="624" t="s">
        <v>570</v>
      </c>
      <c r="B20" s="635" t="s">
        <v>583</v>
      </c>
      <c r="C20" s="567"/>
      <c r="D20" s="3"/>
      <c r="E20" s="3"/>
      <c r="F20" s="3"/>
      <c r="G20" s="3"/>
      <c r="H20" s="592">
        <f t="shared" si="4"/>
        <v>0</v>
      </c>
      <c r="I20" s="593">
        <f t="shared" si="5"/>
        <v>0</v>
      </c>
      <c r="J20" s="594">
        <f t="shared" si="6"/>
        <v>0</v>
      </c>
      <c r="K20" s="3"/>
      <c r="L20" s="3"/>
      <c r="M20" s="3"/>
      <c r="N20" s="3"/>
      <c r="O20" s="3"/>
      <c r="P20" s="3"/>
      <c r="Q20" s="569"/>
      <c r="R20" s="596">
        <f t="shared" si="7"/>
        <v>0</v>
      </c>
      <c r="S20" s="571"/>
    </row>
    <row r="21" spans="1:19" ht="14.25" x14ac:dyDescent="0.2">
      <c r="A21" s="625" t="s">
        <v>717</v>
      </c>
      <c r="B21" s="636" t="s">
        <v>584</v>
      </c>
      <c r="C21" s="567">
        <v>16</v>
      </c>
      <c r="D21" s="3">
        <v>16</v>
      </c>
      <c r="E21" s="3">
        <v>4</v>
      </c>
      <c r="F21" s="3"/>
      <c r="G21" s="3"/>
      <c r="H21" s="592">
        <f t="shared" si="4"/>
        <v>20</v>
      </c>
      <c r="I21" s="593">
        <f t="shared" si="5"/>
        <v>36</v>
      </c>
      <c r="J21" s="594">
        <f t="shared" si="6"/>
        <v>29</v>
      </c>
      <c r="K21" s="3">
        <v>11</v>
      </c>
      <c r="L21" s="3">
        <v>12</v>
      </c>
      <c r="M21" s="3">
        <v>7</v>
      </c>
      <c r="N21" s="3">
        <v>1</v>
      </c>
      <c r="O21" s="3">
        <v>7</v>
      </c>
      <c r="P21" s="3">
        <v>2</v>
      </c>
      <c r="Q21" s="569">
        <v>12</v>
      </c>
      <c r="R21" s="596">
        <f t="shared" si="7"/>
        <v>7</v>
      </c>
      <c r="S21" s="571">
        <v>21</v>
      </c>
    </row>
    <row r="22" spans="1:19" x14ac:dyDescent="0.2">
      <c r="A22" s="623" t="s">
        <v>663</v>
      </c>
      <c r="B22" s="635" t="s">
        <v>585</v>
      </c>
      <c r="C22" s="567"/>
      <c r="D22" s="3"/>
      <c r="E22" s="3"/>
      <c r="F22" s="3"/>
      <c r="G22" s="3"/>
      <c r="H22" s="592">
        <f t="shared" si="4"/>
        <v>0</v>
      </c>
      <c r="I22" s="593">
        <f t="shared" si="5"/>
        <v>0</v>
      </c>
      <c r="J22" s="594">
        <f t="shared" si="6"/>
        <v>0</v>
      </c>
      <c r="K22" s="3"/>
      <c r="L22" s="3"/>
      <c r="M22" s="3"/>
      <c r="N22" s="3"/>
      <c r="O22" s="3"/>
      <c r="P22" s="3"/>
      <c r="Q22" s="569"/>
      <c r="R22" s="596">
        <f t="shared" si="7"/>
        <v>0</v>
      </c>
      <c r="S22" s="571"/>
    </row>
    <row r="23" spans="1:19" x14ac:dyDescent="0.2">
      <c r="A23" s="624" t="s">
        <v>571</v>
      </c>
      <c r="B23" s="635" t="s">
        <v>586</v>
      </c>
      <c r="C23" s="567"/>
      <c r="D23" s="3"/>
      <c r="E23" s="3"/>
      <c r="F23" s="3"/>
      <c r="G23" s="3"/>
      <c r="H23" s="592">
        <f t="shared" si="4"/>
        <v>0</v>
      </c>
      <c r="I23" s="593">
        <f t="shared" si="5"/>
        <v>0</v>
      </c>
      <c r="J23" s="594">
        <f t="shared" si="6"/>
        <v>0</v>
      </c>
      <c r="K23" s="3"/>
      <c r="L23" s="3"/>
      <c r="M23" s="3"/>
      <c r="N23" s="3"/>
      <c r="O23" s="3"/>
      <c r="P23" s="3"/>
      <c r="Q23" s="569"/>
      <c r="R23" s="596">
        <f t="shared" si="7"/>
        <v>0</v>
      </c>
      <c r="S23" s="571"/>
    </row>
    <row r="24" spans="1:19" x14ac:dyDescent="0.2">
      <c r="A24" s="624" t="s">
        <v>572</v>
      </c>
      <c r="B24" s="635" t="s">
        <v>587</v>
      </c>
      <c r="C24" s="567">
        <v>1</v>
      </c>
      <c r="D24" s="3">
        <v>1</v>
      </c>
      <c r="E24" s="3">
        <v>3</v>
      </c>
      <c r="F24" s="3"/>
      <c r="G24" s="3"/>
      <c r="H24" s="592">
        <f t="shared" si="4"/>
        <v>4</v>
      </c>
      <c r="I24" s="593">
        <f t="shared" si="5"/>
        <v>5</v>
      </c>
      <c r="J24" s="594">
        <f t="shared" si="6"/>
        <v>4</v>
      </c>
      <c r="K24" s="3">
        <v>2</v>
      </c>
      <c r="L24" s="3">
        <v>2</v>
      </c>
      <c r="M24" s="3"/>
      <c r="N24" s="3"/>
      <c r="O24" s="3"/>
      <c r="P24" s="3"/>
      <c r="Q24" s="569">
        <v>4</v>
      </c>
      <c r="R24" s="596">
        <f t="shared" si="7"/>
        <v>1</v>
      </c>
      <c r="S24" s="571">
        <v>5</v>
      </c>
    </row>
    <row r="25" spans="1:19" ht="25.5" x14ac:dyDescent="0.2">
      <c r="A25" s="626" t="s">
        <v>573</v>
      </c>
      <c r="B25" s="637" t="s">
        <v>661</v>
      </c>
      <c r="C25" s="567"/>
      <c r="D25" s="3"/>
      <c r="E25" s="3"/>
      <c r="F25" s="3"/>
      <c r="G25" s="3"/>
      <c r="H25" s="592">
        <f t="shared" si="4"/>
        <v>0</v>
      </c>
      <c r="I25" s="593">
        <f t="shared" si="5"/>
        <v>0</v>
      </c>
      <c r="J25" s="594">
        <f t="shared" si="6"/>
        <v>0</v>
      </c>
      <c r="K25" s="3"/>
      <c r="L25" s="3"/>
      <c r="M25" s="3"/>
      <c r="N25" s="3"/>
      <c r="O25" s="3"/>
      <c r="P25" s="3"/>
      <c r="Q25" s="569"/>
      <c r="R25" s="596">
        <f t="shared" si="7"/>
        <v>0</v>
      </c>
      <c r="S25" s="571"/>
    </row>
    <row r="26" spans="1:19" ht="14.25" x14ac:dyDescent="0.2">
      <c r="A26" s="625" t="s">
        <v>673</v>
      </c>
      <c r="B26" s="636" t="s">
        <v>588</v>
      </c>
      <c r="C26" s="567">
        <v>1</v>
      </c>
      <c r="D26" s="3">
        <v>1</v>
      </c>
      <c r="E26" s="3"/>
      <c r="F26" s="3"/>
      <c r="G26" s="3"/>
      <c r="H26" s="592">
        <f t="shared" si="4"/>
        <v>1</v>
      </c>
      <c r="I26" s="593">
        <f t="shared" si="5"/>
        <v>2</v>
      </c>
      <c r="J26" s="594">
        <f t="shared" si="6"/>
        <v>1</v>
      </c>
      <c r="K26" s="3"/>
      <c r="L26" s="3"/>
      <c r="M26" s="3">
        <v>1</v>
      </c>
      <c r="N26" s="3"/>
      <c r="O26" s="3"/>
      <c r="P26" s="3"/>
      <c r="Q26" s="569"/>
      <c r="R26" s="596">
        <f t="shared" si="7"/>
        <v>1</v>
      </c>
      <c r="S26" s="571">
        <v>1</v>
      </c>
    </row>
    <row r="27" spans="1:19" ht="14.25" x14ac:dyDescent="0.2">
      <c r="A27" s="627" t="s">
        <v>674</v>
      </c>
      <c r="B27" s="636" t="s">
        <v>589</v>
      </c>
      <c r="C27" s="567"/>
      <c r="D27" s="3"/>
      <c r="E27" s="3"/>
      <c r="F27" s="3"/>
      <c r="G27" s="3"/>
      <c r="H27" s="592">
        <f t="shared" si="4"/>
        <v>0</v>
      </c>
      <c r="I27" s="593">
        <f t="shared" si="5"/>
        <v>0</v>
      </c>
      <c r="J27" s="594">
        <f t="shared" si="6"/>
        <v>0</v>
      </c>
      <c r="K27" s="3"/>
      <c r="L27" s="3"/>
      <c r="M27" s="3"/>
      <c r="N27" s="3"/>
      <c r="O27" s="3"/>
      <c r="P27" s="3"/>
      <c r="Q27" s="569"/>
      <c r="R27" s="596">
        <f t="shared" si="7"/>
        <v>0</v>
      </c>
      <c r="S27" s="571"/>
    </row>
    <row r="28" spans="1:19" ht="14.25" x14ac:dyDescent="0.2">
      <c r="A28" s="625" t="s">
        <v>675</v>
      </c>
      <c r="B28" s="636" t="s">
        <v>590</v>
      </c>
      <c r="C28" s="567">
        <v>5</v>
      </c>
      <c r="D28" s="3">
        <v>5</v>
      </c>
      <c r="E28" s="3"/>
      <c r="F28" s="3"/>
      <c r="G28" s="3"/>
      <c r="H28" s="592">
        <f t="shared" si="4"/>
        <v>5</v>
      </c>
      <c r="I28" s="593">
        <f t="shared" si="5"/>
        <v>10</v>
      </c>
      <c r="J28" s="594">
        <f t="shared" si="6"/>
        <v>7</v>
      </c>
      <c r="K28" s="3">
        <v>1</v>
      </c>
      <c r="L28" s="3">
        <v>4</v>
      </c>
      <c r="M28" s="3">
        <v>2</v>
      </c>
      <c r="N28" s="3">
        <v>2</v>
      </c>
      <c r="O28" s="3">
        <v>1</v>
      </c>
      <c r="P28" s="3"/>
      <c r="Q28" s="569">
        <v>2</v>
      </c>
      <c r="R28" s="596">
        <f t="shared" si="7"/>
        <v>3</v>
      </c>
      <c r="S28" s="571">
        <v>10</v>
      </c>
    </row>
    <row r="29" spans="1:19" ht="14.25" x14ac:dyDescent="0.2">
      <c r="A29" s="625" t="s">
        <v>676</v>
      </c>
      <c r="B29" s="636" t="s">
        <v>591</v>
      </c>
      <c r="C29" s="567"/>
      <c r="D29" s="3">
        <v>8</v>
      </c>
      <c r="E29" s="3">
        <v>1</v>
      </c>
      <c r="F29" s="3"/>
      <c r="G29" s="3"/>
      <c r="H29" s="592">
        <f t="shared" si="4"/>
        <v>9</v>
      </c>
      <c r="I29" s="593">
        <f t="shared" si="5"/>
        <v>9</v>
      </c>
      <c r="J29" s="594">
        <f t="shared" si="6"/>
        <v>9</v>
      </c>
      <c r="K29" s="3">
        <v>9</v>
      </c>
      <c r="L29" s="3"/>
      <c r="M29" s="3">
        <v>6</v>
      </c>
      <c r="N29" s="3"/>
      <c r="O29" s="3">
        <v>2</v>
      </c>
      <c r="P29" s="3"/>
      <c r="Q29" s="569">
        <v>1</v>
      </c>
      <c r="R29" s="596">
        <f t="shared" si="7"/>
        <v>0</v>
      </c>
      <c r="S29" s="571">
        <v>2</v>
      </c>
    </row>
    <row r="30" spans="1:19" ht="14.25" x14ac:dyDescent="0.2">
      <c r="A30" s="625" t="s">
        <v>677</v>
      </c>
      <c r="B30" s="636" t="s">
        <v>592</v>
      </c>
      <c r="C30" s="567"/>
      <c r="D30" s="3">
        <v>1</v>
      </c>
      <c r="E30" s="3"/>
      <c r="F30" s="3"/>
      <c r="G30" s="3"/>
      <c r="H30" s="592">
        <f t="shared" si="4"/>
        <v>1</v>
      </c>
      <c r="I30" s="593">
        <f t="shared" si="5"/>
        <v>1</v>
      </c>
      <c r="J30" s="594">
        <f t="shared" si="6"/>
        <v>1</v>
      </c>
      <c r="K30" s="3">
        <v>1</v>
      </c>
      <c r="L30" s="3"/>
      <c r="M30" s="3">
        <v>1</v>
      </c>
      <c r="N30" s="3"/>
      <c r="O30" s="3"/>
      <c r="P30" s="3"/>
      <c r="Q30" s="569"/>
      <c r="R30" s="596">
        <f t="shared" si="7"/>
        <v>0</v>
      </c>
      <c r="S30" s="571"/>
    </row>
    <row r="31" spans="1:19" ht="38.25" x14ac:dyDescent="0.2">
      <c r="A31" s="623" t="s">
        <v>664</v>
      </c>
      <c r="B31" s="635" t="s">
        <v>593</v>
      </c>
      <c r="C31" s="567"/>
      <c r="D31" s="3"/>
      <c r="E31" s="3"/>
      <c r="F31" s="3"/>
      <c r="G31" s="3"/>
      <c r="H31" s="592">
        <f t="shared" si="4"/>
        <v>0</v>
      </c>
      <c r="I31" s="593">
        <f t="shared" si="5"/>
        <v>0</v>
      </c>
      <c r="J31" s="594">
        <f t="shared" si="6"/>
        <v>0</v>
      </c>
      <c r="K31" s="3"/>
      <c r="L31" s="3"/>
      <c r="M31" s="3"/>
      <c r="N31" s="3"/>
      <c r="O31" s="3"/>
      <c r="P31" s="3"/>
      <c r="Q31" s="569"/>
      <c r="R31" s="596">
        <f t="shared" si="7"/>
        <v>0</v>
      </c>
      <c r="S31" s="571"/>
    </row>
    <row r="32" spans="1:19" ht="51" x14ac:dyDescent="0.2">
      <c r="A32" s="624" t="s">
        <v>574</v>
      </c>
      <c r="B32" s="635" t="s">
        <v>594</v>
      </c>
      <c r="C32" s="567"/>
      <c r="D32" s="3">
        <v>1</v>
      </c>
      <c r="E32" s="3"/>
      <c r="F32" s="3"/>
      <c r="G32" s="3"/>
      <c r="H32" s="592">
        <f t="shared" si="4"/>
        <v>1</v>
      </c>
      <c r="I32" s="593">
        <f t="shared" si="5"/>
        <v>1</v>
      </c>
      <c r="J32" s="594">
        <f t="shared" si="6"/>
        <v>1</v>
      </c>
      <c r="K32" s="3">
        <v>1</v>
      </c>
      <c r="L32" s="3"/>
      <c r="M32" s="3">
        <v>1</v>
      </c>
      <c r="N32" s="3"/>
      <c r="O32" s="3"/>
      <c r="P32" s="3"/>
      <c r="Q32" s="569"/>
      <c r="R32" s="596">
        <f t="shared" si="7"/>
        <v>0</v>
      </c>
      <c r="S32" s="571"/>
    </row>
    <row r="33" spans="1:19" ht="76.5" x14ac:dyDescent="0.2">
      <c r="A33" s="624" t="s">
        <v>575</v>
      </c>
      <c r="B33" s="635" t="s">
        <v>595</v>
      </c>
      <c r="C33" s="567"/>
      <c r="D33" s="3"/>
      <c r="E33" s="3"/>
      <c r="F33" s="3"/>
      <c r="G33" s="3"/>
      <c r="H33" s="592">
        <f t="shared" si="4"/>
        <v>0</v>
      </c>
      <c r="I33" s="593">
        <f t="shared" si="5"/>
        <v>0</v>
      </c>
      <c r="J33" s="594">
        <f t="shared" si="6"/>
        <v>0</v>
      </c>
      <c r="K33" s="3"/>
      <c r="L33" s="3"/>
      <c r="M33" s="3"/>
      <c r="N33" s="3"/>
      <c r="O33" s="3"/>
      <c r="P33" s="3"/>
      <c r="Q33" s="569"/>
      <c r="R33" s="596">
        <f t="shared" si="7"/>
        <v>0</v>
      </c>
      <c r="S33" s="571"/>
    </row>
    <row r="34" spans="1:19" ht="51" x14ac:dyDescent="0.2">
      <c r="A34" s="624" t="s">
        <v>576</v>
      </c>
      <c r="B34" s="635" t="s">
        <v>596</v>
      </c>
      <c r="C34" s="567"/>
      <c r="D34" s="3"/>
      <c r="E34" s="3"/>
      <c r="F34" s="3"/>
      <c r="G34" s="3"/>
      <c r="H34" s="592">
        <f t="shared" si="4"/>
        <v>0</v>
      </c>
      <c r="I34" s="593">
        <f t="shared" si="5"/>
        <v>0</v>
      </c>
      <c r="J34" s="594">
        <f t="shared" si="6"/>
        <v>0</v>
      </c>
      <c r="K34" s="3"/>
      <c r="L34" s="3"/>
      <c r="M34" s="3"/>
      <c r="N34" s="3"/>
      <c r="O34" s="3"/>
      <c r="P34" s="3"/>
      <c r="Q34" s="569"/>
      <c r="R34" s="596">
        <f t="shared" si="7"/>
        <v>0</v>
      </c>
      <c r="S34" s="571"/>
    </row>
    <row r="35" spans="1:19" ht="76.5" x14ac:dyDescent="0.2">
      <c r="A35" s="624" t="s">
        <v>665</v>
      </c>
      <c r="B35" s="635" t="s">
        <v>597</v>
      </c>
      <c r="C35" s="567"/>
      <c r="D35" s="3"/>
      <c r="E35" s="3"/>
      <c r="F35" s="3"/>
      <c r="G35" s="3"/>
      <c r="H35" s="592">
        <f t="shared" si="4"/>
        <v>0</v>
      </c>
      <c r="I35" s="593">
        <f t="shared" si="5"/>
        <v>0</v>
      </c>
      <c r="J35" s="594">
        <f t="shared" si="6"/>
        <v>0</v>
      </c>
      <c r="K35" s="3"/>
      <c r="L35" s="3"/>
      <c r="M35" s="3"/>
      <c r="N35" s="3"/>
      <c r="O35" s="3"/>
      <c r="P35" s="3"/>
      <c r="Q35" s="569"/>
      <c r="R35" s="596">
        <f t="shared" si="7"/>
        <v>0</v>
      </c>
      <c r="S35" s="571"/>
    </row>
    <row r="36" spans="1:19" ht="14.25" x14ac:dyDescent="0.2">
      <c r="A36" s="625" t="s">
        <v>678</v>
      </c>
      <c r="B36" s="636" t="s">
        <v>598</v>
      </c>
      <c r="C36" s="567"/>
      <c r="D36" s="3">
        <v>1</v>
      </c>
      <c r="E36" s="3"/>
      <c r="F36" s="3"/>
      <c r="G36" s="3"/>
      <c r="H36" s="592">
        <f t="shared" si="4"/>
        <v>1</v>
      </c>
      <c r="I36" s="593">
        <f t="shared" si="5"/>
        <v>1</v>
      </c>
      <c r="J36" s="594">
        <f t="shared" si="6"/>
        <v>1</v>
      </c>
      <c r="K36" s="3">
        <v>1</v>
      </c>
      <c r="L36" s="3"/>
      <c r="M36" s="3"/>
      <c r="N36" s="3"/>
      <c r="O36" s="3"/>
      <c r="P36" s="3"/>
      <c r="Q36" s="569">
        <v>1</v>
      </c>
      <c r="R36" s="596">
        <f t="shared" si="7"/>
        <v>0</v>
      </c>
      <c r="S36" s="571">
        <v>1</v>
      </c>
    </row>
    <row r="37" spans="1:19" ht="57" x14ac:dyDescent="0.2">
      <c r="A37" s="625" t="s">
        <v>599</v>
      </c>
      <c r="B37" s="636" t="s">
        <v>628</v>
      </c>
      <c r="C37" s="567">
        <v>22</v>
      </c>
      <c r="D37" s="3">
        <v>20</v>
      </c>
      <c r="E37" s="3">
        <v>4</v>
      </c>
      <c r="F37" s="3"/>
      <c r="G37" s="3"/>
      <c r="H37" s="592">
        <f t="shared" si="4"/>
        <v>24</v>
      </c>
      <c r="I37" s="593">
        <f t="shared" si="5"/>
        <v>46</v>
      </c>
      <c r="J37" s="594">
        <f t="shared" si="6"/>
        <v>26</v>
      </c>
      <c r="K37" s="3">
        <v>6</v>
      </c>
      <c r="L37" s="3">
        <v>11</v>
      </c>
      <c r="M37" s="3">
        <v>7</v>
      </c>
      <c r="N37" s="3">
        <v>13</v>
      </c>
      <c r="O37" s="3">
        <v>1</v>
      </c>
      <c r="P37" s="3"/>
      <c r="Q37" s="569">
        <v>5</v>
      </c>
      <c r="R37" s="596">
        <f t="shared" si="7"/>
        <v>20</v>
      </c>
      <c r="S37" s="571">
        <v>25</v>
      </c>
    </row>
    <row r="38" spans="1:19" ht="57" x14ac:dyDescent="0.2">
      <c r="A38" s="625" t="s">
        <v>600</v>
      </c>
      <c r="B38" s="636" t="s">
        <v>629</v>
      </c>
      <c r="C38" s="567"/>
      <c r="D38" s="3"/>
      <c r="E38" s="3"/>
      <c r="F38" s="3"/>
      <c r="G38" s="3"/>
      <c r="H38" s="592">
        <f t="shared" si="4"/>
        <v>0</v>
      </c>
      <c r="I38" s="593">
        <f t="shared" si="5"/>
        <v>0</v>
      </c>
      <c r="J38" s="594">
        <f t="shared" si="6"/>
        <v>0</v>
      </c>
      <c r="K38" s="3"/>
      <c r="L38" s="3"/>
      <c r="M38" s="3"/>
      <c r="N38" s="3"/>
      <c r="O38" s="3"/>
      <c r="P38" s="3"/>
      <c r="Q38" s="569"/>
      <c r="R38" s="596">
        <f t="shared" si="7"/>
        <v>0</v>
      </c>
      <c r="S38" s="571"/>
    </row>
    <row r="39" spans="1:19" ht="99.75" x14ac:dyDescent="0.2">
      <c r="A39" s="625" t="s">
        <v>601</v>
      </c>
      <c r="B39" s="636" t="s">
        <v>630</v>
      </c>
      <c r="C39" s="567"/>
      <c r="D39" s="3"/>
      <c r="E39" s="3"/>
      <c r="F39" s="3"/>
      <c r="G39" s="3"/>
      <c r="H39" s="592">
        <f t="shared" si="4"/>
        <v>0</v>
      </c>
      <c r="I39" s="593">
        <f t="shared" si="5"/>
        <v>0</v>
      </c>
      <c r="J39" s="594">
        <f t="shared" si="6"/>
        <v>0</v>
      </c>
      <c r="K39" s="3"/>
      <c r="L39" s="3"/>
      <c r="M39" s="3"/>
      <c r="N39" s="3"/>
      <c r="O39" s="3"/>
      <c r="P39" s="3"/>
      <c r="Q39" s="569"/>
      <c r="R39" s="596">
        <f t="shared" si="7"/>
        <v>0</v>
      </c>
      <c r="S39" s="571"/>
    </row>
    <row r="40" spans="1:19" ht="14.25" x14ac:dyDescent="0.2">
      <c r="A40" s="625" t="s">
        <v>602</v>
      </c>
      <c r="B40" s="636" t="s">
        <v>631</v>
      </c>
      <c r="C40" s="567"/>
      <c r="D40" s="3"/>
      <c r="E40" s="3"/>
      <c r="F40" s="3"/>
      <c r="G40" s="3"/>
      <c r="H40" s="592">
        <f t="shared" si="4"/>
        <v>0</v>
      </c>
      <c r="I40" s="593">
        <f t="shared" si="5"/>
        <v>0</v>
      </c>
      <c r="J40" s="594">
        <f t="shared" si="6"/>
        <v>0</v>
      </c>
      <c r="K40" s="3"/>
      <c r="L40" s="3"/>
      <c r="M40" s="3"/>
      <c r="N40" s="3"/>
      <c r="O40" s="3"/>
      <c r="P40" s="3"/>
      <c r="Q40" s="569"/>
      <c r="R40" s="596">
        <f t="shared" si="7"/>
        <v>0</v>
      </c>
      <c r="S40" s="571"/>
    </row>
    <row r="41" spans="1:19" ht="28.5" x14ac:dyDescent="0.2">
      <c r="A41" s="625" t="s">
        <v>603</v>
      </c>
      <c r="B41" s="636" t="s">
        <v>632</v>
      </c>
      <c r="C41" s="567"/>
      <c r="D41" s="3">
        <v>1</v>
      </c>
      <c r="E41" s="3"/>
      <c r="F41" s="3"/>
      <c r="G41" s="3"/>
      <c r="H41" s="592">
        <f t="shared" si="4"/>
        <v>1</v>
      </c>
      <c r="I41" s="593">
        <f t="shared" si="5"/>
        <v>1</v>
      </c>
      <c r="J41" s="594">
        <f t="shared" si="6"/>
        <v>0</v>
      </c>
      <c r="K41" s="3"/>
      <c r="L41" s="3"/>
      <c r="M41" s="3"/>
      <c r="N41" s="3"/>
      <c r="O41" s="3"/>
      <c r="P41" s="3"/>
      <c r="Q41" s="569"/>
      <c r="R41" s="596">
        <f t="shared" si="7"/>
        <v>1</v>
      </c>
      <c r="S41" s="571"/>
    </row>
    <row r="42" spans="1:19" ht="57" x14ac:dyDescent="0.2">
      <c r="A42" s="625" t="s">
        <v>604</v>
      </c>
      <c r="B42" s="636" t="s">
        <v>633</v>
      </c>
      <c r="C42" s="567"/>
      <c r="D42" s="3">
        <v>1</v>
      </c>
      <c r="E42" s="3"/>
      <c r="F42" s="3"/>
      <c r="G42" s="3"/>
      <c r="H42" s="592">
        <f t="shared" si="4"/>
        <v>1</v>
      </c>
      <c r="I42" s="593">
        <f t="shared" si="5"/>
        <v>1</v>
      </c>
      <c r="J42" s="594">
        <f t="shared" si="6"/>
        <v>0</v>
      </c>
      <c r="K42" s="3"/>
      <c r="L42" s="3"/>
      <c r="M42" s="3"/>
      <c r="N42" s="3"/>
      <c r="O42" s="3"/>
      <c r="P42" s="3"/>
      <c r="Q42" s="569"/>
      <c r="R42" s="596">
        <f t="shared" si="7"/>
        <v>1</v>
      </c>
      <c r="S42" s="571"/>
    </row>
    <row r="43" spans="1:19" ht="28.5" x14ac:dyDescent="0.2">
      <c r="A43" s="625" t="s">
        <v>605</v>
      </c>
      <c r="B43" s="636" t="s">
        <v>634</v>
      </c>
      <c r="C43" s="567"/>
      <c r="D43" s="3"/>
      <c r="E43" s="3"/>
      <c r="F43" s="3"/>
      <c r="G43" s="3"/>
      <c r="H43" s="592">
        <f t="shared" si="4"/>
        <v>0</v>
      </c>
      <c r="I43" s="593">
        <f t="shared" si="5"/>
        <v>0</v>
      </c>
      <c r="J43" s="594">
        <f t="shared" si="6"/>
        <v>0</v>
      </c>
      <c r="K43" s="3"/>
      <c r="L43" s="3"/>
      <c r="M43" s="3"/>
      <c r="N43" s="3"/>
      <c r="O43" s="3"/>
      <c r="P43" s="3"/>
      <c r="Q43" s="569"/>
      <c r="R43" s="596">
        <f t="shared" si="7"/>
        <v>0</v>
      </c>
      <c r="S43" s="571"/>
    </row>
    <row r="44" spans="1:19" ht="14.25" x14ac:dyDescent="0.2">
      <c r="A44" s="627" t="s">
        <v>606</v>
      </c>
      <c r="B44" s="636" t="s">
        <v>635</v>
      </c>
      <c r="C44" s="567">
        <v>1</v>
      </c>
      <c r="D44" s="3"/>
      <c r="E44" s="3"/>
      <c r="F44" s="3"/>
      <c r="G44" s="3"/>
      <c r="H44" s="592">
        <f t="shared" si="4"/>
        <v>0</v>
      </c>
      <c r="I44" s="593">
        <f t="shared" si="5"/>
        <v>1</v>
      </c>
      <c r="J44" s="594">
        <f t="shared" si="6"/>
        <v>1</v>
      </c>
      <c r="K44" s="3"/>
      <c r="L44" s="3"/>
      <c r="M44" s="3">
        <v>1</v>
      </c>
      <c r="N44" s="3"/>
      <c r="O44" s="3"/>
      <c r="P44" s="3"/>
      <c r="Q44" s="569"/>
      <c r="R44" s="596">
        <f t="shared" si="7"/>
        <v>0</v>
      </c>
      <c r="S44" s="571">
        <v>1</v>
      </c>
    </row>
    <row r="45" spans="1:19" ht="28.5" x14ac:dyDescent="0.2">
      <c r="A45" s="628" t="s">
        <v>658</v>
      </c>
      <c r="B45" s="636" t="s">
        <v>636</v>
      </c>
      <c r="C45" s="567"/>
      <c r="D45" s="3"/>
      <c r="E45" s="3"/>
      <c r="F45" s="3"/>
      <c r="G45" s="3"/>
      <c r="H45" s="592">
        <f t="shared" si="4"/>
        <v>0</v>
      </c>
      <c r="I45" s="593">
        <f t="shared" si="5"/>
        <v>0</v>
      </c>
      <c r="J45" s="594">
        <f t="shared" si="6"/>
        <v>0</v>
      </c>
      <c r="K45" s="3"/>
      <c r="L45" s="3"/>
      <c r="M45" s="3"/>
      <c r="N45" s="3"/>
      <c r="O45" s="3"/>
      <c r="P45" s="3"/>
      <c r="Q45" s="569"/>
      <c r="R45" s="596">
        <f t="shared" si="7"/>
        <v>0</v>
      </c>
      <c r="S45" s="571"/>
    </row>
    <row r="46" spans="1:19" ht="28.5" x14ac:dyDescent="0.2">
      <c r="A46" s="629" t="s">
        <v>607</v>
      </c>
      <c r="B46" s="636" t="s">
        <v>637</v>
      </c>
      <c r="C46" s="567">
        <v>1</v>
      </c>
      <c r="D46" s="3">
        <v>1</v>
      </c>
      <c r="E46" s="3"/>
      <c r="F46" s="3"/>
      <c r="G46" s="3"/>
      <c r="H46" s="592">
        <f t="shared" si="4"/>
        <v>1</v>
      </c>
      <c r="I46" s="593">
        <f t="shared" si="5"/>
        <v>2</v>
      </c>
      <c r="J46" s="594">
        <f t="shared" si="6"/>
        <v>2</v>
      </c>
      <c r="K46" s="3"/>
      <c r="L46" s="3">
        <v>1</v>
      </c>
      <c r="M46" s="3">
        <v>1</v>
      </c>
      <c r="N46" s="3"/>
      <c r="O46" s="3">
        <v>1</v>
      </c>
      <c r="P46" s="3"/>
      <c r="Q46" s="569"/>
      <c r="R46" s="596">
        <f t="shared" si="7"/>
        <v>0</v>
      </c>
      <c r="S46" s="571">
        <v>1</v>
      </c>
    </row>
    <row r="47" spans="1:19" ht="14.25" x14ac:dyDescent="0.2">
      <c r="A47" s="625" t="s">
        <v>608</v>
      </c>
      <c r="B47" s="636" t="s">
        <v>638</v>
      </c>
      <c r="C47" s="567">
        <v>8</v>
      </c>
      <c r="D47" s="3">
        <v>37</v>
      </c>
      <c r="E47" s="3"/>
      <c r="F47" s="3"/>
      <c r="G47" s="3"/>
      <c r="H47" s="592">
        <f t="shared" si="4"/>
        <v>37</v>
      </c>
      <c r="I47" s="593">
        <f t="shared" si="5"/>
        <v>45</v>
      </c>
      <c r="J47" s="594">
        <f t="shared" si="6"/>
        <v>31</v>
      </c>
      <c r="K47" s="3">
        <v>21</v>
      </c>
      <c r="L47" s="3">
        <v>6</v>
      </c>
      <c r="M47" s="3">
        <v>6</v>
      </c>
      <c r="N47" s="3">
        <v>2</v>
      </c>
      <c r="O47" s="3">
        <v>3</v>
      </c>
      <c r="P47" s="3"/>
      <c r="Q47" s="569">
        <v>20</v>
      </c>
      <c r="R47" s="596">
        <f t="shared" si="7"/>
        <v>14</v>
      </c>
      <c r="S47" s="571">
        <v>20</v>
      </c>
    </row>
    <row r="48" spans="1:19" ht="25.5" x14ac:dyDescent="0.2">
      <c r="A48" s="630" t="s">
        <v>704</v>
      </c>
      <c r="B48" s="635" t="s">
        <v>701</v>
      </c>
      <c r="C48" s="567"/>
      <c r="D48" s="3">
        <v>6</v>
      </c>
      <c r="E48" s="3"/>
      <c r="F48" s="3"/>
      <c r="G48" s="3"/>
      <c r="H48" s="592">
        <f t="shared" ref="H48:H50" si="8">SUM(D48:G48)</f>
        <v>6</v>
      </c>
      <c r="I48" s="593">
        <f t="shared" ref="I48:I50" si="9">H48+C48</f>
        <v>6</v>
      </c>
      <c r="J48" s="594">
        <f t="shared" ref="J48:J50" si="10">M48+N48+O48+P48+Q48</f>
        <v>4</v>
      </c>
      <c r="K48" s="3">
        <v>4</v>
      </c>
      <c r="L48" s="3"/>
      <c r="M48" s="3"/>
      <c r="N48" s="3"/>
      <c r="O48" s="3">
        <v>2</v>
      </c>
      <c r="P48" s="3"/>
      <c r="Q48" s="569">
        <v>2</v>
      </c>
      <c r="R48" s="596">
        <f t="shared" ref="R48:R50" si="11">I48-J48</f>
        <v>2</v>
      </c>
      <c r="S48" s="571">
        <v>3</v>
      </c>
    </row>
    <row r="49" spans="1:19" ht="41.25" customHeight="1" x14ac:dyDescent="0.2">
      <c r="A49" s="631" t="s">
        <v>705</v>
      </c>
      <c r="B49" s="635" t="s">
        <v>702</v>
      </c>
      <c r="C49" s="567"/>
      <c r="D49" s="3">
        <v>30</v>
      </c>
      <c r="E49" s="3"/>
      <c r="F49" s="3"/>
      <c r="G49" s="3"/>
      <c r="H49" s="592">
        <f t="shared" si="8"/>
        <v>30</v>
      </c>
      <c r="I49" s="593">
        <f t="shared" si="9"/>
        <v>30</v>
      </c>
      <c r="J49" s="594">
        <f t="shared" si="10"/>
        <v>21</v>
      </c>
      <c r="K49" s="3">
        <v>17</v>
      </c>
      <c r="L49" s="3">
        <v>4</v>
      </c>
      <c r="M49" s="3">
        <v>3</v>
      </c>
      <c r="N49" s="3"/>
      <c r="O49" s="3"/>
      <c r="P49" s="3"/>
      <c r="Q49" s="569">
        <v>18</v>
      </c>
      <c r="R49" s="596">
        <f t="shared" si="11"/>
        <v>9</v>
      </c>
      <c r="S49" s="571">
        <v>10</v>
      </c>
    </row>
    <row r="50" spans="1:19" ht="38.25" x14ac:dyDescent="0.2">
      <c r="A50" s="631" t="s">
        <v>706</v>
      </c>
      <c r="B50" s="635" t="s">
        <v>703</v>
      </c>
      <c r="C50" s="567">
        <v>8</v>
      </c>
      <c r="D50" s="3">
        <v>1</v>
      </c>
      <c r="E50" s="3"/>
      <c r="F50" s="3"/>
      <c r="G50" s="3"/>
      <c r="H50" s="592">
        <f t="shared" si="8"/>
        <v>1</v>
      </c>
      <c r="I50" s="593">
        <f t="shared" si="9"/>
        <v>9</v>
      </c>
      <c r="J50" s="594">
        <f t="shared" si="10"/>
        <v>6</v>
      </c>
      <c r="K50" s="3"/>
      <c r="L50" s="3">
        <v>2</v>
      </c>
      <c r="M50" s="3">
        <v>3</v>
      </c>
      <c r="N50" s="3">
        <v>2</v>
      </c>
      <c r="O50" s="3">
        <v>1</v>
      </c>
      <c r="P50" s="3"/>
      <c r="Q50" s="569"/>
      <c r="R50" s="596">
        <f t="shared" si="11"/>
        <v>3</v>
      </c>
      <c r="S50" s="571">
        <v>7</v>
      </c>
    </row>
    <row r="51" spans="1:19" ht="57" x14ac:dyDescent="0.2">
      <c r="A51" s="625" t="s">
        <v>609</v>
      </c>
      <c r="B51" s="636" t="s">
        <v>639</v>
      </c>
      <c r="C51" s="567">
        <v>1</v>
      </c>
      <c r="D51" s="3">
        <v>1</v>
      </c>
      <c r="E51" s="3"/>
      <c r="F51" s="3"/>
      <c r="G51" s="3"/>
      <c r="H51" s="592">
        <f t="shared" si="4"/>
        <v>1</v>
      </c>
      <c r="I51" s="593">
        <f t="shared" si="5"/>
        <v>2</v>
      </c>
      <c r="J51" s="594">
        <f t="shared" si="6"/>
        <v>1</v>
      </c>
      <c r="K51" s="3">
        <v>1</v>
      </c>
      <c r="L51" s="3"/>
      <c r="M51" s="3">
        <v>1</v>
      </c>
      <c r="N51" s="3"/>
      <c r="O51" s="3"/>
      <c r="P51" s="3"/>
      <c r="Q51" s="569"/>
      <c r="R51" s="596">
        <f t="shared" si="7"/>
        <v>1</v>
      </c>
      <c r="S51" s="571">
        <v>1</v>
      </c>
    </row>
    <row r="52" spans="1:19" ht="28.5" x14ac:dyDescent="0.2">
      <c r="A52" s="625" t="s">
        <v>610</v>
      </c>
      <c r="B52" s="636" t="s">
        <v>640</v>
      </c>
      <c r="C52" s="567"/>
      <c r="D52" s="3">
        <v>6</v>
      </c>
      <c r="E52" s="3"/>
      <c r="F52" s="3"/>
      <c r="G52" s="3"/>
      <c r="H52" s="592">
        <f t="shared" si="4"/>
        <v>6</v>
      </c>
      <c r="I52" s="593">
        <f t="shared" si="5"/>
        <v>6</v>
      </c>
      <c r="J52" s="594">
        <f t="shared" si="6"/>
        <v>6</v>
      </c>
      <c r="K52" s="3">
        <v>6</v>
      </c>
      <c r="L52" s="3"/>
      <c r="M52" s="3">
        <v>2</v>
      </c>
      <c r="N52" s="3"/>
      <c r="O52" s="3">
        <v>2</v>
      </c>
      <c r="P52" s="3"/>
      <c r="Q52" s="569">
        <v>2</v>
      </c>
      <c r="R52" s="596">
        <f t="shared" si="7"/>
        <v>0</v>
      </c>
      <c r="S52" s="571">
        <v>1</v>
      </c>
    </row>
    <row r="53" spans="1:19" ht="57" x14ac:dyDescent="0.2">
      <c r="A53" s="625" t="s">
        <v>611</v>
      </c>
      <c r="B53" s="636" t="s">
        <v>641</v>
      </c>
      <c r="C53" s="567"/>
      <c r="D53" s="3"/>
      <c r="E53" s="3"/>
      <c r="F53" s="3"/>
      <c r="G53" s="3"/>
      <c r="H53" s="592">
        <f t="shared" si="4"/>
        <v>0</v>
      </c>
      <c r="I53" s="593">
        <f t="shared" si="5"/>
        <v>0</v>
      </c>
      <c r="J53" s="594">
        <f t="shared" si="6"/>
        <v>0</v>
      </c>
      <c r="K53" s="3"/>
      <c r="L53" s="3"/>
      <c r="M53" s="3"/>
      <c r="N53" s="3"/>
      <c r="O53" s="3"/>
      <c r="P53" s="3"/>
      <c r="Q53" s="569"/>
      <c r="R53" s="596">
        <f t="shared" si="7"/>
        <v>0</v>
      </c>
      <c r="S53" s="571"/>
    </row>
    <row r="54" spans="1:19" ht="28.5" x14ac:dyDescent="0.2">
      <c r="A54" s="625" t="s">
        <v>612</v>
      </c>
      <c r="B54" s="636" t="s">
        <v>642</v>
      </c>
      <c r="C54" s="567">
        <v>1</v>
      </c>
      <c r="D54" s="3"/>
      <c r="E54" s="3">
        <v>1</v>
      </c>
      <c r="F54" s="3"/>
      <c r="G54" s="3"/>
      <c r="H54" s="592">
        <f t="shared" si="4"/>
        <v>1</v>
      </c>
      <c r="I54" s="593">
        <f t="shared" si="5"/>
        <v>2</v>
      </c>
      <c r="J54" s="594">
        <f t="shared" si="6"/>
        <v>1</v>
      </c>
      <c r="K54" s="3"/>
      <c r="L54" s="3">
        <v>1</v>
      </c>
      <c r="M54" s="3">
        <v>1</v>
      </c>
      <c r="N54" s="3"/>
      <c r="O54" s="3"/>
      <c r="P54" s="3"/>
      <c r="Q54" s="569"/>
      <c r="R54" s="596">
        <f t="shared" si="7"/>
        <v>1</v>
      </c>
      <c r="S54" s="571">
        <v>1</v>
      </c>
    </row>
    <row r="55" spans="1:19" ht="14.25" x14ac:dyDescent="0.2">
      <c r="A55" s="625" t="s">
        <v>613</v>
      </c>
      <c r="B55" s="636" t="s">
        <v>643</v>
      </c>
      <c r="C55" s="567"/>
      <c r="D55" s="3"/>
      <c r="E55" s="3"/>
      <c r="F55" s="3"/>
      <c r="G55" s="3"/>
      <c r="H55" s="592">
        <f t="shared" si="4"/>
        <v>0</v>
      </c>
      <c r="I55" s="593">
        <f t="shared" si="5"/>
        <v>0</v>
      </c>
      <c r="J55" s="594">
        <f t="shared" si="6"/>
        <v>0</v>
      </c>
      <c r="K55" s="3"/>
      <c r="L55" s="3"/>
      <c r="M55" s="3"/>
      <c r="N55" s="3"/>
      <c r="O55" s="3"/>
      <c r="P55" s="3"/>
      <c r="Q55" s="569"/>
      <c r="R55" s="596">
        <f t="shared" si="7"/>
        <v>0</v>
      </c>
      <c r="S55" s="571"/>
    </row>
    <row r="56" spans="1:19" ht="28.5" x14ac:dyDescent="0.2">
      <c r="A56" s="625" t="s">
        <v>614</v>
      </c>
      <c r="B56" s="636" t="s">
        <v>644</v>
      </c>
      <c r="C56" s="567"/>
      <c r="D56" s="3"/>
      <c r="E56" s="3"/>
      <c r="F56" s="3"/>
      <c r="G56" s="3"/>
      <c r="H56" s="592">
        <f t="shared" ref="H56:H69" si="12">SUM(D56:G56)</f>
        <v>0</v>
      </c>
      <c r="I56" s="593">
        <f t="shared" ref="I56:I69" si="13">H56+C56</f>
        <v>0</v>
      </c>
      <c r="J56" s="594">
        <f t="shared" ref="J56:J69" si="14">M56+N56+O56+P56+Q56</f>
        <v>0</v>
      </c>
      <c r="K56" s="3"/>
      <c r="L56" s="3"/>
      <c r="M56" s="3"/>
      <c r="N56" s="3"/>
      <c r="O56" s="3"/>
      <c r="P56" s="3"/>
      <c r="Q56" s="569"/>
      <c r="R56" s="596">
        <f t="shared" ref="R56:R69" si="15">I56-J56</f>
        <v>0</v>
      </c>
      <c r="S56" s="571"/>
    </row>
    <row r="57" spans="1:19" ht="42.75" x14ac:dyDescent="0.2">
      <c r="A57" s="625" t="s">
        <v>615</v>
      </c>
      <c r="B57" s="636" t="s">
        <v>645</v>
      </c>
      <c r="C57" s="567"/>
      <c r="D57" s="3"/>
      <c r="E57" s="3"/>
      <c r="F57" s="3"/>
      <c r="G57" s="3"/>
      <c r="H57" s="592">
        <f t="shared" si="12"/>
        <v>0</v>
      </c>
      <c r="I57" s="593">
        <f t="shared" si="13"/>
        <v>0</v>
      </c>
      <c r="J57" s="594">
        <f t="shared" si="14"/>
        <v>0</v>
      </c>
      <c r="K57" s="3"/>
      <c r="L57" s="3"/>
      <c r="M57" s="3"/>
      <c r="N57" s="3"/>
      <c r="O57" s="3"/>
      <c r="P57" s="3"/>
      <c r="Q57" s="569"/>
      <c r="R57" s="596">
        <f t="shared" si="15"/>
        <v>0</v>
      </c>
      <c r="S57" s="571"/>
    </row>
    <row r="58" spans="1:19" ht="28.5" x14ac:dyDescent="0.2">
      <c r="A58" s="625" t="s">
        <v>616</v>
      </c>
      <c r="B58" s="636" t="s">
        <v>646</v>
      </c>
      <c r="C58" s="567"/>
      <c r="D58" s="3"/>
      <c r="E58" s="3"/>
      <c r="F58" s="3"/>
      <c r="G58" s="3"/>
      <c r="H58" s="592">
        <f t="shared" si="12"/>
        <v>0</v>
      </c>
      <c r="I58" s="593">
        <f t="shared" si="13"/>
        <v>0</v>
      </c>
      <c r="J58" s="594">
        <f t="shared" si="14"/>
        <v>0</v>
      </c>
      <c r="K58" s="3"/>
      <c r="L58" s="3"/>
      <c r="M58" s="3"/>
      <c r="N58" s="3"/>
      <c r="O58" s="3"/>
      <c r="P58" s="3"/>
      <c r="Q58" s="569"/>
      <c r="R58" s="596">
        <f t="shared" si="15"/>
        <v>0</v>
      </c>
      <c r="S58" s="571"/>
    </row>
    <row r="59" spans="1:19" ht="14.25" x14ac:dyDescent="0.2">
      <c r="A59" s="625" t="s">
        <v>617</v>
      </c>
      <c r="B59" s="636" t="s">
        <v>647</v>
      </c>
      <c r="C59" s="567"/>
      <c r="D59" s="3"/>
      <c r="E59" s="3"/>
      <c r="F59" s="3"/>
      <c r="G59" s="3"/>
      <c r="H59" s="592">
        <f t="shared" si="12"/>
        <v>0</v>
      </c>
      <c r="I59" s="593">
        <f t="shared" si="13"/>
        <v>0</v>
      </c>
      <c r="J59" s="594">
        <f t="shared" si="14"/>
        <v>0</v>
      </c>
      <c r="K59" s="3"/>
      <c r="L59" s="3"/>
      <c r="M59" s="3"/>
      <c r="N59" s="3"/>
      <c r="O59" s="3"/>
      <c r="P59" s="3"/>
      <c r="Q59" s="569"/>
      <c r="R59" s="596">
        <f t="shared" si="15"/>
        <v>0</v>
      </c>
      <c r="S59" s="571"/>
    </row>
    <row r="60" spans="1:19" ht="28.5" x14ac:dyDescent="0.2">
      <c r="A60" s="625" t="s">
        <v>618</v>
      </c>
      <c r="B60" s="636" t="s">
        <v>648</v>
      </c>
      <c r="C60" s="567">
        <v>3</v>
      </c>
      <c r="D60" s="3"/>
      <c r="E60" s="3"/>
      <c r="F60" s="3"/>
      <c r="G60" s="3"/>
      <c r="H60" s="592">
        <f t="shared" si="12"/>
        <v>0</v>
      </c>
      <c r="I60" s="593">
        <f t="shared" si="13"/>
        <v>3</v>
      </c>
      <c r="J60" s="594">
        <f t="shared" si="14"/>
        <v>3</v>
      </c>
      <c r="K60" s="3">
        <v>1</v>
      </c>
      <c r="L60" s="3">
        <v>1</v>
      </c>
      <c r="M60" s="3">
        <v>2</v>
      </c>
      <c r="N60" s="3"/>
      <c r="O60" s="3"/>
      <c r="P60" s="3"/>
      <c r="Q60" s="569">
        <v>1</v>
      </c>
      <c r="R60" s="596">
        <f t="shared" si="15"/>
        <v>0</v>
      </c>
      <c r="S60" s="571">
        <v>2</v>
      </c>
    </row>
    <row r="61" spans="1:19" ht="28.5" x14ac:dyDescent="0.2">
      <c r="A61" s="625" t="s">
        <v>619</v>
      </c>
      <c r="B61" s="636" t="s">
        <v>649</v>
      </c>
      <c r="C61" s="567"/>
      <c r="D61" s="3"/>
      <c r="E61" s="3"/>
      <c r="F61" s="3"/>
      <c r="G61" s="3"/>
      <c r="H61" s="592">
        <f t="shared" si="12"/>
        <v>0</v>
      </c>
      <c r="I61" s="593">
        <f t="shared" si="13"/>
        <v>0</v>
      </c>
      <c r="J61" s="594">
        <f t="shared" si="14"/>
        <v>0</v>
      </c>
      <c r="K61" s="3"/>
      <c r="L61" s="3"/>
      <c r="M61" s="3"/>
      <c r="N61" s="3"/>
      <c r="O61" s="3"/>
      <c r="P61" s="3"/>
      <c r="Q61" s="569"/>
      <c r="R61" s="596">
        <f t="shared" si="15"/>
        <v>0</v>
      </c>
      <c r="S61" s="571"/>
    </row>
    <row r="62" spans="1:19" ht="14.25" x14ac:dyDescent="0.2">
      <c r="A62" s="625" t="s">
        <v>620</v>
      </c>
      <c r="B62" s="636" t="s">
        <v>650</v>
      </c>
      <c r="C62" s="567"/>
      <c r="D62" s="3"/>
      <c r="E62" s="3"/>
      <c r="F62" s="3"/>
      <c r="G62" s="3"/>
      <c r="H62" s="592">
        <f t="shared" si="12"/>
        <v>0</v>
      </c>
      <c r="I62" s="593">
        <f t="shared" si="13"/>
        <v>0</v>
      </c>
      <c r="J62" s="594">
        <f t="shared" si="14"/>
        <v>0</v>
      </c>
      <c r="K62" s="3"/>
      <c r="L62" s="3"/>
      <c r="M62" s="3"/>
      <c r="N62" s="3"/>
      <c r="O62" s="3"/>
      <c r="P62" s="3"/>
      <c r="Q62" s="569"/>
      <c r="R62" s="596">
        <f t="shared" si="15"/>
        <v>0</v>
      </c>
      <c r="S62" s="571"/>
    </row>
    <row r="63" spans="1:19" ht="14.25" x14ac:dyDescent="0.2">
      <c r="A63" s="625" t="s">
        <v>621</v>
      </c>
      <c r="B63" s="636" t="s">
        <v>651</v>
      </c>
      <c r="C63" s="567"/>
      <c r="D63" s="3">
        <v>1</v>
      </c>
      <c r="E63" s="3"/>
      <c r="F63" s="3"/>
      <c r="G63" s="3"/>
      <c r="H63" s="592">
        <f t="shared" si="12"/>
        <v>1</v>
      </c>
      <c r="I63" s="593">
        <f t="shared" si="13"/>
        <v>1</v>
      </c>
      <c r="J63" s="594">
        <f t="shared" si="14"/>
        <v>1</v>
      </c>
      <c r="K63" s="3">
        <v>1</v>
      </c>
      <c r="L63" s="3"/>
      <c r="M63" s="3">
        <v>1</v>
      </c>
      <c r="N63" s="3"/>
      <c r="O63" s="3"/>
      <c r="P63" s="3"/>
      <c r="Q63" s="569"/>
      <c r="R63" s="596">
        <f t="shared" si="15"/>
        <v>0</v>
      </c>
      <c r="S63" s="571"/>
    </row>
    <row r="64" spans="1:19" ht="85.5" x14ac:dyDescent="0.2">
      <c r="A64" s="625" t="s">
        <v>622</v>
      </c>
      <c r="B64" s="636" t="s">
        <v>652</v>
      </c>
      <c r="C64" s="567"/>
      <c r="D64" s="3"/>
      <c r="E64" s="3"/>
      <c r="F64" s="3"/>
      <c r="G64" s="3"/>
      <c r="H64" s="592">
        <f t="shared" si="12"/>
        <v>0</v>
      </c>
      <c r="I64" s="593">
        <f t="shared" si="13"/>
        <v>0</v>
      </c>
      <c r="J64" s="594">
        <f t="shared" si="14"/>
        <v>0</v>
      </c>
      <c r="K64" s="3"/>
      <c r="L64" s="3"/>
      <c r="M64" s="3"/>
      <c r="N64" s="3"/>
      <c r="O64" s="3"/>
      <c r="P64" s="3"/>
      <c r="Q64" s="569"/>
      <c r="R64" s="596">
        <f t="shared" si="15"/>
        <v>0</v>
      </c>
      <c r="S64" s="571"/>
    </row>
    <row r="65" spans="1:19" ht="28.5" x14ac:dyDescent="0.2">
      <c r="A65" s="625" t="s">
        <v>623</v>
      </c>
      <c r="B65" s="636" t="s">
        <v>653</v>
      </c>
      <c r="C65" s="567"/>
      <c r="D65" s="3"/>
      <c r="E65" s="3"/>
      <c r="F65" s="3"/>
      <c r="G65" s="3"/>
      <c r="H65" s="592">
        <f t="shared" si="12"/>
        <v>0</v>
      </c>
      <c r="I65" s="593">
        <f t="shared" si="13"/>
        <v>0</v>
      </c>
      <c r="J65" s="594">
        <f t="shared" si="14"/>
        <v>0</v>
      </c>
      <c r="K65" s="3"/>
      <c r="L65" s="3"/>
      <c r="M65" s="3"/>
      <c r="N65" s="3"/>
      <c r="O65" s="3"/>
      <c r="P65" s="3"/>
      <c r="Q65" s="569"/>
      <c r="R65" s="596">
        <f t="shared" si="15"/>
        <v>0</v>
      </c>
      <c r="S65" s="571"/>
    </row>
    <row r="66" spans="1:19" ht="28.5" x14ac:dyDescent="0.2">
      <c r="A66" s="627" t="s">
        <v>624</v>
      </c>
      <c r="B66" s="636" t="s">
        <v>654</v>
      </c>
      <c r="C66" s="567"/>
      <c r="D66" s="3"/>
      <c r="E66" s="3"/>
      <c r="F66" s="3"/>
      <c r="G66" s="3"/>
      <c r="H66" s="592">
        <f t="shared" si="12"/>
        <v>0</v>
      </c>
      <c r="I66" s="593">
        <f t="shared" si="13"/>
        <v>0</v>
      </c>
      <c r="J66" s="594">
        <f t="shared" si="14"/>
        <v>0</v>
      </c>
      <c r="K66" s="3"/>
      <c r="L66" s="3"/>
      <c r="M66" s="3"/>
      <c r="N66" s="3"/>
      <c r="O66" s="3"/>
      <c r="P66" s="3"/>
      <c r="Q66" s="569"/>
      <c r="R66" s="596">
        <f t="shared" si="15"/>
        <v>0</v>
      </c>
      <c r="S66" s="571"/>
    </row>
    <row r="67" spans="1:19" ht="14.25" x14ac:dyDescent="0.2">
      <c r="A67" s="627" t="s">
        <v>625</v>
      </c>
      <c r="B67" s="636" t="s">
        <v>655</v>
      </c>
      <c r="C67" s="567"/>
      <c r="D67" s="3"/>
      <c r="E67" s="3">
        <v>2</v>
      </c>
      <c r="F67" s="3"/>
      <c r="G67" s="3"/>
      <c r="H67" s="592">
        <f t="shared" si="12"/>
        <v>2</v>
      </c>
      <c r="I67" s="593">
        <f t="shared" si="13"/>
        <v>2</v>
      </c>
      <c r="J67" s="594">
        <f t="shared" si="14"/>
        <v>2</v>
      </c>
      <c r="K67" s="3">
        <v>2</v>
      </c>
      <c r="L67" s="3"/>
      <c r="M67" s="3"/>
      <c r="N67" s="3"/>
      <c r="O67" s="3">
        <v>2</v>
      </c>
      <c r="P67" s="3"/>
      <c r="Q67" s="569"/>
      <c r="R67" s="596">
        <f t="shared" si="15"/>
        <v>0</v>
      </c>
      <c r="S67" s="571"/>
    </row>
    <row r="68" spans="1:19" ht="14.25" x14ac:dyDescent="0.2">
      <c r="A68" s="632" t="s">
        <v>626</v>
      </c>
      <c r="B68" s="638" t="s">
        <v>656</v>
      </c>
      <c r="C68" s="567">
        <v>1</v>
      </c>
      <c r="D68" s="3">
        <v>1</v>
      </c>
      <c r="E68" s="3">
        <v>1</v>
      </c>
      <c r="F68" s="3"/>
      <c r="G68" s="3"/>
      <c r="H68" s="592">
        <f t="shared" si="12"/>
        <v>2</v>
      </c>
      <c r="I68" s="593">
        <f t="shared" si="13"/>
        <v>3</v>
      </c>
      <c r="J68" s="594">
        <f t="shared" si="14"/>
        <v>2</v>
      </c>
      <c r="K68" s="3">
        <v>1</v>
      </c>
      <c r="L68" s="3">
        <v>1</v>
      </c>
      <c r="M68" s="3"/>
      <c r="N68" s="3"/>
      <c r="O68" s="3">
        <v>1</v>
      </c>
      <c r="P68" s="3"/>
      <c r="Q68" s="569">
        <v>1</v>
      </c>
      <c r="R68" s="596">
        <f t="shared" si="15"/>
        <v>1</v>
      </c>
      <c r="S68" s="571"/>
    </row>
    <row r="69" spans="1:19" ht="14.25" x14ac:dyDescent="0.2">
      <c r="A69" s="633" t="s">
        <v>627</v>
      </c>
      <c r="B69" s="636" t="s">
        <v>657</v>
      </c>
      <c r="C69" s="567"/>
      <c r="D69" s="3"/>
      <c r="E69" s="3"/>
      <c r="F69" s="3"/>
      <c r="G69" s="3"/>
      <c r="H69" s="592">
        <f t="shared" si="12"/>
        <v>0</v>
      </c>
      <c r="I69" s="593">
        <f t="shared" si="13"/>
        <v>0</v>
      </c>
      <c r="J69" s="594">
        <f t="shared" si="14"/>
        <v>0</v>
      </c>
      <c r="K69" s="3"/>
      <c r="L69" s="3"/>
      <c r="M69" s="3"/>
      <c r="N69" s="3"/>
      <c r="O69" s="3"/>
      <c r="P69" s="3"/>
      <c r="Q69" s="569"/>
      <c r="R69" s="596">
        <f t="shared" si="15"/>
        <v>0</v>
      </c>
      <c r="S69" s="571"/>
    </row>
    <row r="70" spans="1:19" ht="28.5" x14ac:dyDescent="0.2">
      <c r="A70" s="633" t="s">
        <v>707</v>
      </c>
      <c r="B70" s="636" t="s">
        <v>708</v>
      </c>
      <c r="C70" s="567"/>
      <c r="D70" s="3"/>
      <c r="E70" s="3"/>
      <c r="F70" s="3"/>
      <c r="G70" s="3"/>
      <c r="H70" s="592">
        <f t="shared" ref="H70:H72" si="16">SUM(D70:G70)</f>
        <v>0</v>
      </c>
      <c r="I70" s="593">
        <f t="shared" ref="I70:I72" si="17">H70+C70</f>
        <v>0</v>
      </c>
      <c r="J70" s="594">
        <f t="shared" ref="J70:J72" si="18">M70+N70+O70+P70+Q70</f>
        <v>0</v>
      </c>
      <c r="K70" s="3"/>
      <c r="L70" s="3"/>
      <c r="M70" s="3"/>
      <c r="N70" s="3"/>
      <c r="O70" s="3"/>
      <c r="P70" s="3"/>
      <c r="Q70" s="569"/>
      <c r="R70" s="596">
        <f t="shared" ref="R70:R72" si="19">I70-J70</f>
        <v>0</v>
      </c>
      <c r="S70" s="571"/>
    </row>
    <row r="71" spans="1:19" ht="25.5" x14ac:dyDescent="0.2">
      <c r="A71" s="653" t="s">
        <v>709</v>
      </c>
      <c r="B71" s="635" t="s">
        <v>711</v>
      </c>
      <c r="C71" s="567"/>
      <c r="D71" s="3"/>
      <c r="E71" s="3"/>
      <c r="F71" s="3"/>
      <c r="G71" s="3"/>
      <c r="H71" s="592">
        <f t="shared" si="16"/>
        <v>0</v>
      </c>
      <c r="I71" s="593">
        <f t="shared" si="17"/>
        <v>0</v>
      </c>
      <c r="J71" s="594">
        <f t="shared" si="18"/>
        <v>0</v>
      </c>
      <c r="K71" s="3"/>
      <c r="L71" s="3"/>
      <c r="M71" s="3"/>
      <c r="N71" s="3"/>
      <c r="O71" s="3"/>
      <c r="P71" s="3"/>
      <c r="Q71" s="569"/>
      <c r="R71" s="596">
        <f t="shared" si="19"/>
        <v>0</v>
      </c>
      <c r="S71" s="571"/>
    </row>
    <row r="72" spans="1:19" ht="13.5" thickBot="1" x14ac:dyDescent="0.25">
      <c r="A72" s="654" t="s">
        <v>710</v>
      </c>
      <c r="B72" s="658" t="s">
        <v>712</v>
      </c>
      <c r="C72" s="642"/>
      <c r="D72" s="643"/>
      <c r="E72" s="643"/>
      <c r="F72" s="643"/>
      <c r="G72" s="643"/>
      <c r="H72" s="644">
        <f t="shared" si="16"/>
        <v>0</v>
      </c>
      <c r="I72" s="645">
        <f t="shared" si="17"/>
        <v>0</v>
      </c>
      <c r="J72" s="647">
        <f t="shared" si="18"/>
        <v>0</v>
      </c>
      <c r="K72" s="643"/>
      <c r="L72" s="643"/>
      <c r="M72" s="643"/>
      <c r="N72" s="643"/>
      <c r="O72" s="643"/>
      <c r="P72" s="643"/>
      <c r="Q72" s="648"/>
      <c r="R72" s="650">
        <f t="shared" si="19"/>
        <v>0</v>
      </c>
      <c r="S72" s="652"/>
    </row>
    <row r="73" spans="1:19" ht="13.5" thickBot="1" x14ac:dyDescent="0.25">
      <c r="A73" s="620" t="s">
        <v>660</v>
      </c>
      <c r="B73" s="621"/>
      <c r="C73" s="639">
        <f>SUM(C69,C68,C67,C66,C65,C64,C63,C62,C61,C51:C60,C38:C47,C36:C37,C30,C29,C28,C27,C26,C21,C13,C70)</f>
        <v>68</v>
      </c>
      <c r="D73" s="640">
        <f t="shared" ref="D73:S73" si="20">SUM(D69,D68,D67,D66,D65,D64,D63,D62,D61,D51:D60,D38:D47,D36:D37,D30,D29,D28,D27,D26,D21,D13,D70)</f>
        <v>116</v>
      </c>
      <c r="E73" s="640">
        <f>SUM(E69,E68,E67,E66,E65,E64,E63,E62,E61,E51:E60,E38:E47,E36:E37,E30,E29,E28,E27,E26,E21,E13,E70)</f>
        <v>13</v>
      </c>
      <c r="F73" s="640">
        <f t="shared" si="20"/>
        <v>0</v>
      </c>
      <c r="G73" s="640">
        <f t="shared" si="20"/>
        <v>0</v>
      </c>
      <c r="H73" s="640">
        <f t="shared" si="20"/>
        <v>129</v>
      </c>
      <c r="I73" s="641">
        <f t="shared" si="20"/>
        <v>197</v>
      </c>
      <c r="J73" s="639">
        <f t="shared" si="20"/>
        <v>144</v>
      </c>
      <c r="K73" s="640">
        <f t="shared" si="20"/>
        <v>73</v>
      </c>
      <c r="L73" s="640">
        <f>SUM(L69,L68,L67,L66,L65,L64,L63,L62,L61,L51:L60,L38:L47,L36:L37,L30,L29,L28,L27,L26,L21,L13,L70)</f>
        <v>43</v>
      </c>
      <c r="M73" s="640">
        <f t="shared" si="20"/>
        <v>55</v>
      </c>
      <c r="N73" s="640">
        <f t="shared" si="20"/>
        <v>18</v>
      </c>
      <c r="O73" s="640">
        <f t="shared" si="20"/>
        <v>21</v>
      </c>
      <c r="P73" s="640">
        <f t="shared" si="20"/>
        <v>2</v>
      </c>
      <c r="Q73" s="646">
        <f t="shared" si="20"/>
        <v>48</v>
      </c>
      <c r="R73" s="649">
        <f t="shared" si="20"/>
        <v>53</v>
      </c>
      <c r="S73" s="651">
        <f t="shared" si="20"/>
        <v>89</v>
      </c>
    </row>
    <row r="74" spans="1:19" x14ac:dyDescent="0.2">
      <c r="A74" s="1"/>
      <c r="B74" s="41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</row>
    <row r="75" spans="1:19" x14ac:dyDescent="0.2">
      <c r="A75" s="92" t="s">
        <v>38</v>
      </c>
      <c r="B75" s="410"/>
      <c r="C75" s="1"/>
      <c r="D75" s="1"/>
    </row>
    <row r="76" spans="1:19" x14ac:dyDescent="0.2">
      <c r="A76" s="6"/>
      <c r="B76" s="7"/>
      <c r="C76" s="306" t="s">
        <v>13</v>
      </c>
      <c r="D76" s="8"/>
    </row>
    <row r="77" spans="1:19" x14ac:dyDescent="0.2">
      <c r="A77" s="583" t="s">
        <v>39</v>
      </c>
      <c r="B77" s="585"/>
      <c r="C77" s="3">
        <v>278</v>
      </c>
      <c r="D77" s="12"/>
    </row>
    <row r="78" spans="1:19" x14ac:dyDescent="0.2">
      <c r="A78" s="584" t="s">
        <v>60</v>
      </c>
      <c r="B78" s="585"/>
      <c r="C78" s="3">
        <v>168</v>
      </c>
      <c r="D78" s="411"/>
    </row>
    <row r="79" spans="1:19" x14ac:dyDescent="0.2">
      <c r="A79" s="583" t="s">
        <v>40</v>
      </c>
      <c r="B79" s="585"/>
      <c r="C79" s="10">
        <v>67</v>
      </c>
      <c r="D79" s="411"/>
    </row>
    <row r="80" spans="1:19" x14ac:dyDescent="0.2">
      <c r="A80" s="1"/>
      <c r="B80" s="410"/>
      <c r="C80" s="1"/>
      <c r="D80" s="1"/>
    </row>
    <row r="81" spans="1:19" x14ac:dyDescent="0.2">
      <c r="A81" s="92" t="s">
        <v>41</v>
      </c>
      <c r="B81" s="410"/>
      <c r="C81" s="1"/>
      <c r="D81" s="1"/>
      <c r="E81" s="92" t="s">
        <v>680</v>
      </c>
      <c r="F81" s="412"/>
      <c r="G81" s="412"/>
      <c r="H81" s="412"/>
      <c r="I81" s="412"/>
      <c r="J81" s="412"/>
      <c r="K81" s="412"/>
      <c r="L81" s="412"/>
      <c r="M81" s="412"/>
      <c r="N81" s="412"/>
      <c r="O81" s="412"/>
      <c r="P81" s="1"/>
      <c r="Q81" s="2"/>
    </row>
    <row r="82" spans="1:19" ht="12.75" customHeight="1" x14ac:dyDescent="0.2">
      <c r="A82" s="6"/>
      <c r="B82" s="306"/>
      <c r="C82" s="306" t="s">
        <v>13</v>
      </c>
      <c r="D82" s="8"/>
      <c r="E82" s="817" t="s">
        <v>53</v>
      </c>
      <c r="F82" s="808" t="s">
        <v>54</v>
      </c>
      <c r="G82" s="808"/>
      <c r="H82" s="808"/>
      <c r="I82" s="808"/>
      <c r="J82" s="811" t="s">
        <v>61</v>
      </c>
      <c r="K82" s="812"/>
      <c r="L82" s="812"/>
      <c r="M82" s="812"/>
      <c r="N82" s="838" t="s">
        <v>55</v>
      </c>
      <c r="O82" s="838"/>
      <c r="P82" s="838"/>
      <c r="Q82" s="838"/>
      <c r="R82" s="655"/>
    </row>
    <row r="83" spans="1:19" ht="24" x14ac:dyDescent="0.2">
      <c r="A83" s="9" t="s">
        <v>715</v>
      </c>
      <c r="B83" s="585"/>
      <c r="C83" s="3">
        <v>6</v>
      </c>
      <c r="D83" s="12"/>
      <c r="E83" s="818"/>
      <c r="F83" s="413" t="s">
        <v>56</v>
      </c>
      <c r="G83" s="413" t="s">
        <v>57</v>
      </c>
      <c r="H83" s="413" t="s">
        <v>58</v>
      </c>
      <c r="I83" s="413" t="s">
        <v>59</v>
      </c>
      <c r="J83" s="413" t="s">
        <v>56</v>
      </c>
      <c r="K83" s="413" t="s">
        <v>57</v>
      </c>
      <c r="L83" s="413" t="s">
        <v>58</v>
      </c>
      <c r="M83" s="413" t="s">
        <v>59</v>
      </c>
      <c r="N83" s="413" t="s">
        <v>56</v>
      </c>
      <c r="O83" s="413" t="s">
        <v>57</v>
      </c>
      <c r="P83" s="413" t="s">
        <v>58</v>
      </c>
      <c r="Q83" s="413" t="s">
        <v>59</v>
      </c>
      <c r="R83" s="656"/>
    </row>
    <row r="84" spans="1:19" x14ac:dyDescent="0.2">
      <c r="A84" s="6" t="s">
        <v>42</v>
      </c>
      <c r="B84" s="585"/>
      <c r="C84" s="3">
        <v>1</v>
      </c>
      <c r="D84" s="12"/>
      <c r="E84" s="416">
        <v>67</v>
      </c>
      <c r="F84" s="416">
        <v>0</v>
      </c>
      <c r="G84" s="416">
        <v>6</v>
      </c>
      <c r="H84" s="416">
        <v>3</v>
      </c>
      <c r="I84" s="416">
        <v>9</v>
      </c>
      <c r="J84" s="416">
        <v>0</v>
      </c>
      <c r="K84" s="416">
        <v>0</v>
      </c>
      <c r="L84" s="416">
        <v>0</v>
      </c>
      <c r="M84" s="416">
        <v>0</v>
      </c>
      <c r="N84" s="416">
        <v>5</v>
      </c>
      <c r="O84" s="416">
        <v>3</v>
      </c>
      <c r="P84" s="416">
        <v>8</v>
      </c>
      <c r="Q84" s="416">
        <v>33</v>
      </c>
      <c r="R84" s="657"/>
    </row>
    <row r="85" spans="1:19" x14ac:dyDescent="0.2">
      <c r="A85" s="6" t="s">
        <v>44</v>
      </c>
      <c r="B85" s="585"/>
      <c r="C85" s="3">
        <v>0</v>
      </c>
      <c r="D85" s="12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657"/>
    </row>
    <row r="86" spans="1:19" ht="24" x14ac:dyDescent="0.2">
      <c r="A86" s="11" t="s">
        <v>328</v>
      </c>
      <c r="B86" s="585"/>
      <c r="C86" s="3">
        <v>0</v>
      </c>
      <c r="D86" s="12"/>
      <c r="E86" s="12"/>
      <c r="F86" s="12"/>
      <c r="G86" s="12"/>
      <c r="H86" s="1"/>
      <c r="I86" s="1"/>
      <c r="J86" s="1"/>
      <c r="K86" s="1"/>
      <c r="L86" s="1"/>
      <c r="M86" s="1"/>
      <c r="N86" s="1"/>
      <c r="O86" s="1"/>
      <c r="P86" s="1"/>
    </row>
    <row r="87" spans="1:19" x14ac:dyDescent="0.2">
      <c r="A87" s="1"/>
      <c r="B87" s="41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9" x14ac:dyDescent="0.2">
      <c r="A88" s="92" t="s">
        <v>722</v>
      </c>
      <c r="B88" s="41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9" x14ac:dyDescent="0.2">
      <c r="A89" s="663"/>
      <c r="B89" s="668"/>
      <c r="C89" s="664" t="s">
        <v>13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</row>
    <row r="90" spans="1:19" ht="24" x14ac:dyDescent="0.2">
      <c r="A90" s="665" t="s">
        <v>723</v>
      </c>
      <c r="B90" s="666"/>
      <c r="C90" s="667">
        <v>96</v>
      </c>
      <c r="D90" s="572"/>
      <c r="E90" s="550"/>
      <c r="F90" s="550"/>
      <c r="G90" s="550"/>
      <c r="H90" s="550"/>
      <c r="I90" s="550"/>
      <c r="J90" s="550"/>
      <c r="K90" s="1"/>
      <c r="L90" s="1"/>
      <c r="M90" s="1"/>
      <c r="N90" s="1"/>
      <c r="O90" s="1"/>
      <c r="P90" s="1"/>
      <c r="Q90" s="2"/>
    </row>
    <row r="91" spans="1:19" x14ac:dyDescent="0.2">
      <c r="A91" s="573"/>
      <c r="B91" s="574"/>
      <c r="C91" s="575"/>
      <c r="D91" s="576"/>
      <c r="E91" s="577"/>
      <c r="F91" s="577"/>
      <c r="G91" s="576"/>
      <c r="H91" s="578"/>
      <c r="I91" s="579"/>
      <c r="J91" s="580"/>
      <c r="K91" s="305"/>
      <c r="L91" s="616"/>
      <c r="M91" s="708" t="s">
        <v>52</v>
      </c>
      <c r="N91" s="708"/>
      <c r="O91" s="708"/>
      <c r="P91" s="708"/>
      <c r="Q91" s="708"/>
      <c r="R91" s="708"/>
      <c r="S91" s="708"/>
    </row>
    <row r="92" spans="1:19" x14ac:dyDescent="0.2">
      <c r="A92" s="573"/>
      <c r="B92" s="574"/>
      <c r="C92" s="581"/>
      <c r="D92" s="581"/>
      <c r="E92" s="577"/>
      <c r="F92" s="577"/>
      <c r="G92" s="581"/>
      <c r="H92" s="581"/>
      <c r="I92" s="579"/>
      <c r="J92" s="580"/>
      <c r="K92" s="1" t="s">
        <v>671</v>
      </c>
      <c r="L92" s="1"/>
      <c r="M92" s="414"/>
      <c r="N92" s="415"/>
    </row>
    <row r="93" spans="1:19" ht="12.75" customHeight="1" x14ac:dyDescent="0.2">
      <c r="A93" s="582"/>
      <c r="B93" s="574"/>
      <c r="C93" s="579"/>
      <c r="D93" s="579"/>
      <c r="E93" s="577"/>
      <c r="F93" s="577"/>
      <c r="G93" s="579"/>
      <c r="H93" s="579"/>
      <c r="I93" s="579"/>
      <c r="J93" s="580"/>
      <c r="K93" s="1" t="s">
        <v>679</v>
      </c>
      <c r="L93" s="1"/>
      <c r="M93" s="1"/>
      <c r="N93" s="2"/>
    </row>
    <row r="94" spans="1:19" s="33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 t="s">
        <v>716</v>
      </c>
      <c r="L94" s="4"/>
      <c r="M94" s="4"/>
      <c r="N94" s="4"/>
      <c r="O94" s="4"/>
      <c r="P94" s="4"/>
      <c r="Q94" s="5"/>
    </row>
    <row r="95" spans="1:19" s="33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 t="s">
        <v>729</v>
      </c>
      <c r="L95" s="4"/>
      <c r="M95" s="4"/>
      <c r="N95" s="4"/>
      <c r="O95" s="4"/>
      <c r="P95" s="4"/>
      <c r="Q95" s="5"/>
    </row>
    <row r="96" spans="1:19" s="33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5"/>
    </row>
    <row r="97" spans="1:17" s="33" customFormat="1" ht="16.5" x14ac:dyDescent="0.25">
      <c r="A97" s="37" t="s">
        <v>768</v>
      </c>
      <c r="B97" s="37" t="s">
        <v>752</v>
      </c>
      <c r="C97" s="38"/>
      <c r="D97" s="38"/>
      <c r="E97" s="38"/>
      <c r="F97" s="38"/>
      <c r="G97" s="39"/>
      <c r="H97" s="40" t="s">
        <v>769</v>
      </c>
      <c r="I97" s="41"/>
      <c r="J97" s="41"/>
      <c r="K97" s="41"/>
      <c r="L97" s="41"/>
      <c r="M97" s="13"/>
      <c r="N97" s="13"/>
      <c r="O97" s="4"/>
      <c r="P97" s="4"/>
      <c r="Q97" s="5"/>
    </row>
    <row r="98" spans="1:17" s="33" customFormat="1" ht="16.5" x14ac:dyDescent="0.25">
      <c r="A98" s="42"/>
      <c r="B98" s="37"/>
      <c r="C98" s="38"/>
      <c r="D98" s="38"/>
      <c r="E98" s="38"/>
      <c r="F98" s="38"/>
      <c r="G98" s="39"/>
      <c r="H98" s="43"/>
      <c r="I98" s="43"/>
      <c r="J98" s="43"/>
      <c r="K98" s="43"/>
      <c r="L98" s="43"/>
      <c r="M98" s="13"/>
      <c r="N98" s="13"/>
      <c r="O98" s="4"/>
      <c r="P98" s="4"/>
      <c r="Q98" s="5"/>
    </row>
    <row r="99" spans="1:17" s="33" customFormat="1" x14ac:dyDescent="0.2">
      <c r="A99" s="44" t="s">
        <v>754</v>
      </c>
      <c r="B99" s="44" t="s">
        <v>765</v>
      </c>
      <c r="C99" s="5"/>
      <c r="D99" s="5"/>
      <c r="E99" s="5"/>
      <c r="F99" s="5"/>
      <c r="G99" s="5"/>
      <c r="H99" s="44" t="s">
        <v>767</v>
      </c>
      <c r="I99" s="5"/>
      <c r="J99" s="5"/>
      <c r="K99" s="5"/>
      <c r="L99" s="5"/>
      <c r="M99" s="5"/>
      <c r="N99" s="5"/>
      <c r="O99" s="4"/>
      <c r="P99" s="4"/>
    </row>
    <row r="100" spans="1:17" s="33" customForma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7" s="33" customForma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7" s="33" customForma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7" s="33" customForma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7" s="33" customForma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7" s="33" customForma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7" s="33" customForma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7" s="33" customForma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7" s="33" customForma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7" s="33" customForma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7" s="33" customForma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7" s="33" customForma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7" s="33" customForma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33" customForma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33" customForma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33" customForma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</sheetData>
  <sheetProtection password="D259" sheet="1" objects="1" scenarios="1" formatColumns="0" formatRows="0"/>
  <mergeCells count="30">
    <mergeCell ref="A1:I1"/>
    <mergeCell ref="I3:I11"/>
    <mergeCell ref="E82:E83"/>
    <mergeCell ref="O1:R1"/>
    <mergeCell ref="F3:F11"/>
    <mergeCell ref="A3:A11"/>
    <mergeCell ref="B3:B11"/>
    <mergeCell ref="C3:C11"/>
    <mergeCell ref="J3:Q3"/>
    <mergeCell ref="G3:G11"/>
    <mergeCell ref="P6:P11"/>
    <mergeCell ref="Q6:Q11"/>
    <mergeCell ref="M4:Q4"/>
    <mergeCell ref="N82:Q82"/>
    <mergeCell ref="M91:S91"/>
    <mergeCell ref="D3:D11"/>
    <mergeCell ref="S3:S11"/>
    <mergeCell ref="E3:E11"/>
    <mergeCell ref="R3:R11"/>
    <mergeCell ref="P5:Q5"/>
    <mergeCell ref="M5:M11"/>
    <mergeCell ref="N5:N11"/>
    <mergeCell ref="O5:O11"/>
    <mergeCell ref="J4:J11"/>
    <mergeCell ref="K5:K11"/>
    <mergeCell ref="H3:H11"/>
    <mergeCell ref="F82:I82"/>
    <mergeCell ref="K4:L4"/>
    <mergeCell ref="L5:L11"/>
    <mergeCell ref="J82:M82"/>
  </mergeCells>
  <phoneticPr fontId="12" type="noConversion"/>
  <printOptions horizontalCentered="1" verticalCentered="1"/>
  <pageMargins left="0" right="0" top="0.39370078740157483" bottom="0" header="0.51181102362204722" footer="0"/>
  <pageSetup paperSize="9" scale="81" orientation="landscape" r:id="rId1"/>
  <headerFooter alignWithMargins="0"/>
  <rowBreaks count="2" manualBreakCount="2">
    <brk id="46" max="18" man="1"/>
    <brk id="64" max="1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6" stopIfTrue="1" operator="notEqual" id="{D94568BB-8681-4873-99DB-28CEE3E9D03B}">
            <xm:f>'1.Приложение 1_Общо'!$D$10+'1.Приложение 1_Общо'!$D$13+'1.Приложение 1_Общо'!$D$16+'1.Приложение 1_Общо'!$D$25+'1.Приложение 1_Общо'!$D$28</xm:f>
            <x14:dxf>
              <fill>
                <patternFill>
                  <bgColor rgb="FFFF0000"/>
                </patternFill>
              </fill>
            </x14:dxf>
          </x14:cfRule>
          <xm:sqref>C73</xm:sqref>
        </x14:conditionalFormatting>
        <x14:conditionalFormatting xmlns:xm="http://schemas.microsoft.com/office/excel/2006/main">
          <x14:cfRule type="cellIs" priority="77" stopIfTrue="1" operator="notEqual" id="{DE897EE8-80CD-4B93-B9DB-C18D5580B28D}">
            <xm:f>'1.Приложение 1_Общо'!$J$10+'1.Приложение 1_Общо'!$J$13+'1.Приложение 1_Общо'!$J$16+'1.Приложение 1_Общо'!$J$25+'1.Приложение 1_Общо'!$J$28</xm:f>
            <x14:dxf>
              <fill>
                <patternFill>
                  <bgColor rgb="FFFF0000"/>
                </patternFill>
              </fill>
            </x14:dxf>
          </x14:cfRule>
          <xm:sqref>H73</xm:sqref>
        </x14:conditionalFormatting>
        <x14:conditionalFormatting xmlns:xm="http://schemas.microsoft.com/office/excel/2006/main">
          <x14:cfRule type="cellIs" priority="5" stopIfTrue="1" operator="notEqual" id="{8AC33F80-69C8-4034-BF47-4F94E9907092}">
            <xm:f>'1.Приложение 1_Общо'!$K$10+'1.Приложение 1_Общо'!$K$13+'1.Приложение 1_Общо'!$K$16+'1.Приложение 1_Общо'!$K$25+'1.Приложение 1_Общо'!$K$28</xm:f>
            <x14:dxf>
              <fill>
                <patternFill>
                  <bgColor rgb="FFFF0000"/>
                </patternFill>
              </fill>
            </x14:dxf>
          </x14:cfRule>
          <xm:sqref>I73</xm:sqref>
        </x14:conditionalFormatting>
        <x14:conditionalFormatting xmlns:xm="http://schemas.microsoft.com/office/excel/2006/main">
          <x14:cfRule type="cellIs" priority="4" stopIfTrue="1" operator="notEqual" id="{F4802D8D-D813-49E6-9A1A-724BCB58E8A9}">
            <xm:f>'1.Приложение 1_Общо'!$L$10+'1.Приложение 1_Общо'!$L$13+'1.Приложение 1_Общо'!$L$16+'1.Приложение 1_Общо'!$L$25+'1.Приложение 1_Общо'!$L$28</xm:f>
            <x14:dxf>
              <fill>
                <patternFill>
                  <bgColor rgb="FFFF0000"/>
                </patternFill>
              </fill>
            </x14:dxf>
          </x14:cfRule>
          <xm:sqref>J73</xm:sqref>
        </x14:conditionalFormatting>
        <x14:conditionalFormatting xmlns:xm="http://schemas.microsoft.com/office/excel/2006/main">
          <x14:cfRule type="cellIs" priority="2" stopIfTrue="1" operator="notEqual" id="{F27C09A1-78C9-47FD-A4E1-973E014FC93D}">
            <xm:f>'1.Приложение 1_Общо'!$V$10+'1.Приложение 1_Общо'!$V$13+'1.Приложение 1_Общо'!$V$16+'1.Приложение 1_Общо'!$V$25+'1.Приложение 1_Общо'!$V$28</xm:f>
            <x14:dxf>
              <fill>
                <patternFill>
                  <bgColor rgb="FFFF0000"/>
                </patternFill>
              </fill>
            </x14:dxf>
          </x14:cfRule>
          <xm:sqref>R73</xm:sqref>
        </x14:conditionalFormatting>
        <x14:conditionalFormatting xmlns:xm="http://schemas.microsoft.com/office/excel/2006/main">
          <x14:cfRule type="cellIs" priority="1" stopIfTrue="1" operator="notEqual" id="{0D110F7A-5E70-437D-B8BC-4349D7D35609}">
            <xm:f>'1.Приложение 1_Общо'!$W$10+'1.Приложение 1_Общо'!$W$13+'1.Приложение 1_Общо'!$W$16+'1.Приложение 1_Общо'!$W$25+'1.Приложение 1_Общо'!$W$28</xm:f>
            <x14:dxf>
              <fill>
                <patternFill>
                  <bgColor rgb="FFFF0000"/>
                </patternFill>
              </fill>
            </x14:dxf>
          </x14:cfRule>
          <xm:sqref>S73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56"/>
  <sheetViews>
    <sheetView zoomScaleNormal="100" workbookViewId="0"/>
  </sheetViews>
  <sheetFormatPr defaultRowHeight="12.75" x14ac:dyDescent="0.2"/>
  <cols>
    <col min="1" max="1" width="28.140625" style="307" customWidth="1"/>
    <col min="2" max="2" width="7.7109375" style="307" customWidth="1"/>
    <col min="3" max="4" width="6.42578125" style="307" customWidth="1"/>
    <col min="5" max="6" width="8.5703125" style="307" customWidth="1"/>
    <col min="7" max="11" width="6.42578125" style="307" customWidth="1"/>
    <col min="12" max="12" width="8.5703125" style="307" customWidth="1"/>
    <col min="13" max="13" width="8.42578125" style="307" customWidth="1"/>
    <col min="14" max="16" width="7.7109375" style="307" customWidth="1"/>
    <col min="17" max="16384" width="9.140625" style="307"/>
  </cols>
  <sheetData>
    <row r="1" spans="1:18" s="33" customFormat="1" ht="12.75" customHeight="1" x14ac:dyDescent="0.2"/>
    <row r="2" spans="1:18" s="33" customFormat="1" ht="15.75" x14ac:dyDescent="0.25">
      <c r="A2" s="813" t="s">
        <v>149</v>
      </c>
      <c r="B2" s="813"/>
      <c r="C2" s="813"/>
      <c r="D2" s="813"/>
      <c r="E2" s="813"/>
      <c r="F2" s="813"/>
      <c r="G2" s="813"/>
      <c r="H2" s="813"/>
      <c r="I2" s="813"/>
      <c r="J2" s="418"/>
      <c r="K2" s="60" t="s">
        <v>757</v>
      </c>
      <c r="L2" s="418" t="s">
        <v>150</v>
      </c>
      <c r="M2" s="61">
        <v>12</v>
      </c>
      <c r="N2" s="813" t="s">
        <v>758</v>
      </c>
      <c r="O2" s="813"/>
      <c r="P2" s="813"/>
      <c r="Q2" s="5"/>
      <c r="R2" s="5"/>
    </row>
    <row r="3" spans="1:18" s="33" customFormat="1" ht="13.5" thickBot="1" x14ac:dyDescent="0.25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5"/>
      <c r="M3" s="5"/>
      <c r="N3" s="5"/>
      <c r="O3" s="5"/>
      <c r="P3" s="5"/>
      <c r="Q3" s="5"/>
    </row>
    <row r="4" spans="1:18" ht="24" customHeight="1" x14ac:dyDescent="0.2">
      <c r="A4" s="853" t="s">
        <v>151</v>
      </c>
      <c r="B4" s="856" t="s">
        <v>19</v>
      </c>
      <c r="C4" s="859" t="s">
        <v>152</v>
      </c>
      <c r="D4" s="861" t="s">
        <v>153</v>
      </c>
      <c r="E4" s="863" t="s">
        <v>154</v>
      </c>
      <c r="F4" s="865" t="s">
        <v>155</v>
      </c>
      <c r="G4" s="866"/>
      <c r="H4" s="866"/>
      <c r="I4" s="866"/>
      <c r="J4" s="866"/>
      <c r="K4" s="867"/>
      <c r="L4" s="868" t="s">
        <v>156</v>
      </c>
      <c r="M4" s="865" t="s">
        <v>157</v>
      </c>
      <c r="N4" s="866"/>
      <c r="O4" s="866"/>
      <c r="P4" s="867"/>
      <c r="Q4" s="2"/>
    </row>
    <row r="5" spans="1:18" ht="12.75" customHeight="1" x14ac:dyDescent="0.2">
      <c r="A5" s="854"/>
      <c r="B5" s="857"/>
      <c r="C5" s="860"/>
      <c r="D5" s="862"/>
      <c r="E5" s="864"/>
      <c r="F5" s="870" t="s">
        <v>158</v>
      </c>
      <c r="G5" s="871" t="s">
        <v>16</v>
      </c>
      <c r="H5" s="871"/>
      <c r="I5" s="871"/>
      <c r="J5" s="871"/>
      <c r="K5" s="872"/>
      <c r="L5" s="869"/>
      <c r="M5" s="860" t="s">
        <v>159</v>
      </c>
      <c r="N5" s="840" t="s">
        <v>160</v>
      </c>
      <c r="O5" s="840" t="s">
        <v>161</v>
      </c>
      <c r="P5" s="839" t="s">
        <v>162</v>
      </c>
      <c r="Q5" s="2"/>
    </row>
    <row r="6" spans="1:18" ht="12.75" customHeight="1" x14ac:dyDescent="0.2">
      <c r="A6" s="854"/>
      <c r="B6" s="857"/>
      <c r="C6" s="860"/>
      <c r="D6" s="862"/>
      <c r="E6" s="864"/>
      <c r="F6" s="870"/>
      <c r="G6" s="840" t="s">
        <v>164</v>
      </c>
      <c r="H6" s="840" t="s">
        <v>165</v>
      </c>
      <c r="I6" s="840" t="s">
        <v>166</v>
      </c>
      <c r="J6" s="840" t="s">
        <v>167</v>
      </c>
      <c r="K6" s="845" t="s">
        <v>168</v>
      </c>
      <c r="L6" s="869"/>
      <c r="M6" s="860"/>
      <c r="N6" s="840"/>
      <c r="O6" s="840"/>
      <c r="P6" s="839"/>
      <c r="Q6" s="2"/>
    </row>
    <row r="7" spans="1:18" x14ac:dyDescent="0.2">
      <c r="A7" s="854"/>
      <c r="B7" s="857"/>
      <c r="C7" s="860"/>
      <c r="D7" s="862"/>
      <c r="E7" s="864"/>
      <c r="F7" s="870"/>
      <c r="G7" s="840"/>
      <c r="H7" s="840"/>
      <c r="I7" s="840"/>
      <c r="J7" s="840"/>
      <c r="K7" s="845"/>
      <c r="L7" s="869"/>
      <c r="M7" s="860"/>
      <c r="N7" s="840"/>
      <c r="O7" s="840"/>
      <c r="P7" s="839"/>
      <c r="Q7" s="2"/>
    </row>
    <row r="8" spans="1:18" ht="68.25" customHeight="1" x14ac:dyDescent="0.2">
      <c r="A8" s="854"/>
      <c r="B8" s="857"/>
      <c r="C8" s="860"/>
      <c r="D8" s="862"/>
      <c r="E8" s="864"/>
      <c r="F8" s="870"/>
      <c r="G8" s="840"/>
      <c r="H8" s="840"/>
      <c r="I8" s="840"/>
      <c r="J8" s="840"/>
      <c r="K8" s="845"/>
      <c r="L8" s="869"/>
      <c r="M8" s="860"/>
      <c r="N8" s="840"/>
      <c r="O8" s="840"/>
      <c r="P8" s="839"/>
      <c r="Q8" s="2"/>
    </row>
    <row r="9" spans="1:18" ht="12.75" customHeight="1" x14ac:dyDescent="0.2">
      <c r="A9" s="854"/>
      <c r="B9" s="857"/>
      <c r="C9" s="860"/>
      <c r="D9" s="862"/>
      <c r="E9" s="864"/>
      <c r="F9" s="870"/>
      <c r="G9" s="840"/>
      <c r="H9" s="840"/>
      <c r="I9" s="840"/>
      <c r="J9" s="840"/>
      <c r="K9" s="845"/>
      <c r="L9" s="869"/>
      <c r="M9" s="860"/>
      <c r="N9" s="840"/>
      <c r="O9" s="840"/>
      <c r="P9" s="839"/>
      <c r="Q9" s="2"/>
    </row>
    <row r="10" spans="1:18" x14ac:dyDescent="0.2">
      <c r="A10" s="854"/>
      <c r="B10" s="857"/>
      <c r="C10" s="860"/>
      <c r="D10" s="862"/>
      <c r="E10" s="864"/>
      <c r="F10" s="870"/>
      <c r="G10" s="840"/>
      <c r="H10" s="840"/>
      <c r="I10" s="840"/>
      <c r="J10" s="840"/>
      <c r="K10" s="845"/>
      <c r="L10" s="869"/>
      <c r="M10" s="860"/>
      <c r="N10" s="840"/>
      <c r="O10" s="840"/>
      <c r="P10" s="839"/>
      <c r="Q10" s="2"/>
    </row>
    <row r="11" spans="1:18" x14ac:dyDescent="0.2">
      <c r="A11" s="854"/>
      <c r="B11" s="857"/>
      <c r="C11" s="860"/>
      <c r="D11" s="862"/>
      <c r="E11" s="864"/>
      <c r="F11" s="870"/>
      <c r="G11" s="840"/>
      <c r="H11" s="840"/>
      <c r="I11" s="840"/>
      <c r="J11" s="840"/>
      <c r="K11" s="845"/>
      <c r="L11" s="869"/>
      <c r="M11" s="860"/>
      <c r="N11" s="840"/>
      <c r="O11" s="840"/>
      <c r="P11" s="839"/>
      <c r="Q11" s="2"/>
    </row>
    <row r="12" spans="1:18" x14ac:dyDescent="0.2">
      <c r="A12" s="855"/>
      <c r="B12" s="858"/>
      <c r="C12" s="860"/>
      <c r="D12" s="862"/>
      <c r="E12" s="864"/>
      <c r="F12" s="870"/>
      <c r="G12" s="840"/>
      <c r="H12" s="840"/>
      <c r="I12" s="840"/>
      <c r="J12" s="840"/>
      <c r="K12" s="845"/>
      <c r="L12" s="869"/>
      <c r="M12" s="860"/>
      <c r="N12" s="840"/>
      <c r="O12" s="840"/>
      <c r="P12" s="839"/>
      <c r="Q12" s="2"/>
    </row>
    <row r="13" spans="1:18" x14ac:dyDescent="0.2">
      <c r="A13" s="431" t="s">
        <v>0</v>
      </c>
      <c r="B13" s="432" t="s">
        <v>1</v>
      </c>
      <c r="C13" s="431">
        <v>1</v>
      </c>
      <c r="D13" s="433">
        <v>2</v>
      </c>
      <c r="E13" s="432">
        <v>3</v>
      </c>
      <c r="F13" s="431">
        <v>4</v>
      </c>
      <c r="G13" s="433">
        <v>5</v>
      </c>
      <c r="H13" s="433">
        <v>6</v>
      </c>
      <c r="I13" s="433">
        <v>7</v>
      </c>
      <c r="J13" s="433">
        <v>8</v>
      </c>
      <c r="K13" s="434">
        <v>9</v>
      </c>
      <c r="L13" s="435">
        <v>10</v>
      </c>
      <c r="M13" s="431">
        <v>11</v>
      </c>
      <c r="N13" s="433">
        <v>12</v>
      </c>
      <c r="O13" s="433">
        <v>13</v>
      </c>
      <c r="P13" s="434">
        <v>14</v>
      </c>
      <c r="Q13" s="2"/>
    </row>
    <row r="14" spans="1:18" x14ac:dyDescent="0.2">
      <c r="A14" s="62" t="s">
        <v>759</v>
      </c>
      <c r="B14" s="63" t="s">
        <v>169</v>
      </c>
      <c r="C14" s="64">
        <v>1</v>
      </c>
      <c r="D14" s="65">
        <v>10</v>
      </c>
      <c r="E14" s="599">
        <f t="shared" ref="E14:E26" si="0">C14+D14</f>
        <v>11</v>
      </c>
      <c r="F14" s="101">
        <f>G14+H14+I14+J14+K14</f>
        <v>11</v>
      </c>
      <c r="G14" s="65">
        <v>5</v>
      </c>
      <c r="H14" s="65">
        <v>1</v>
      </c>
      <c r="I14" s="65">
        <v>1</v>
      </c>
      <c r="J14" s="65">
        <v>1</v>
      </c>
      <c r="K14" s="67">
        <v>3</v>
      </c>
      <c r="L14" s="68">
        <f>E14-F14</f>
        <v>0</v>
      </c>
      <c r="M14" s="64">
        <v>0</v>
      </c>
      <c r="N14" s="65">
        <v>4</v>
      </c>
      <c r="O14" s="65">
        <v>3</v>
      </c>
      <c r="P14" s="586">
        <f>M14+N14-O14</f>
        <v>1</v>
      </c>
      <c r="Q14" s="2"/>
    </row>
    <row r="15" spans="1:18" x14ac:dyDescent="0.2">
      <c r="A15" s="62" t="s">
        <v>760</v>
      </c>
      <c r="B15" s="63" t="s">
        <v>170</v>
      </c>
      <c r="C15" s="64">
        <v>11</v>
      </c>
      <c r="D15" s="65">
        <v>4</v>
      </c>
      <c r="E15" s="599">
        <f t="shared" si="0"/>
        <v>15</v>
      </c>
      <c r="F15" s="101">
        <f t="shared" ref="F15:F26" si="1">G15+H15+I15+J15+K15</f>
        <v>2</v>
      </c>
      <c r="G15" s="65">
        <v>0</v>
      </c>
      <c r="H15" s="65">
        <v>0</v>
      </c>
      <c r="I15" s="65">
        <v>1</v>
      </c>
      <c r="J15" s="65">
        <v>0</v>
      </c>
      <c r="K15" s="67">
        <v>1</v>
      </c>
      <c r="L15" s="68">
        <f t="shared" ref="L15:L26" si="2">E15-F15</f>
        <v>13</v>
      </c>
      <c r="M15" s="64">
        <v>0</v>
      </c>
      <c r="N15" s="65">
        <v>4</v>
      </c>
      <c r="O15" s="65">
        <v>2</v>
      </c>
      <c r="P15" s="586">
        <f t="shared" ref="P15:P26" si="3">M15+N15-O15</f>
        <v>2</v>
      </c>
      <c r="Q15" s="2"/>
    </row>
    <row r="16" spans="1:18" x14ac:dyDescent="0.2">
      <c r="A16" s="62" t="s">
        <v>761</v>
      </c>
      <c r="B16" s="63" t="s">
        <v>171</v>
      </c>
      <c r="C16" s="64">
        <v>20</v>
      </c>
      <c r="D16" s="65">
        <v>70</v>
      </c>
      <c r="E16" s="599">
        <f t="shared" si="0"/>
        <v>90</v>
      </c>
      <c r="F16" s="101">
        <f t="shared" si="1"/>
        <v>70</v>
      </c>
      <c r="G16" s="65">
        <v>45</v>
      </c>
      <c r="H16" s="65">
        <v>5</v>
      </c>
      <c r="I16" s="65">
        <v>8</v>
      </c>
      <c r="J16" s="65">
        <v>1</v>
      </c>
      <c r="K16" s="67">
        <v>11</v>
      </c>
      <c r="L16" s="68">
        <f t="shared" si="2"/>
        <v>20</v>
      </c>
      <c r="M16" s="64">
        <v>2</v>
      </c>
      <c r="N16" s="65">
        <v>28</v>
      </c>
      <c r="O16" s="65">
        <v>26</v>
      </c>
      <c r="P16" s="586">
        <f t="shared" si="3"/>
        <v>4</v>
      </c>
    </row>
    <row r="17" spans="1:16" x14ac:dyDescent="0.2">
      <c r="A17" s="62" t="s">
        <v>762</v>
      </c>
      <c r="B17" s="63" t="s">
        <v>172</v>
      </c>
      <c r="C17" s="64">
        <v>49</v>
      </c>
      <c r="D17" s="65">
        <v>29</v>
      </c>
      <c r="E17" s="599">
        <f t="shared" ref="E17:E19" si="4">C17+D17</f>
        <v>78</v>
      </c>
      <c r="F17" s="101">
        <f t="shared" ref="F17:F19" si="5">G17+H17+I17+J17+K17</f>
        <v>28</v>
      </c>
      <c r="G17" s="65">
        <v>11</v>
      </c>
      <c r="H17" s="65">
        <v>5</v>
      </c>
      <c r="I17" s="65">
        <v>4</v>
      </c>
      <c r="J17" s="65">
        <v>1</v>
      </c>
      <c r="K17" s="67">
        <v>7</v>
      </c>
      <c r="L17" s="68">
        <f t="shared" ref="L17:L19" si="6">E17-F17</f>
        <v>50</v>
      </c>
      <c r="M17" s="64">
        <v>1</v>
      </c>
      <c r="N17" s="65">
        <v>17</v>
      </c>
      <c r="O17" s="65">
        <v>17</v>
      </c>
      <c r="P17" s="586">
        <f t="shared" ref="P17:P19" si="7">M17+N17-O17</f>
        <v>1</v>
      </c>
    </row>
    <row r="18" spans="1:16" x14ac:dyDescent="0.2">
      <c r="A18" s="62" t="s">
        <v>763</v>
      </c>
      <c r="B18" s="63" t="s">
        <v>173</v>
      </c>
      <c r="C18" s="64">
        <v>1</v>
      </c>
      <c r="D18" s="65">
        <v>0</v>
      </c>
      <c r="E18" s="599">
        <f t="shared" si="4"/>
        <v>1</v>
      </c>
      <c r="F18" s="101">
        <f t="shared" si="5"/>
        <v>1</v>
      </c>
      <c r="G18" s="65">
        <v>0</v>
      </c>
      <c r="H18" s="65">
        <v>1</v>
      </c>
      <c r="I18" s="65">
        <v>0</v>
      </c>
      <c r="J18" s="65">
        <v>0</v>
      </c>
      <c r="K18" s="67">
        <v>0</v>
      </c>
      <c r="L18" s="68">
        <f t="shared" si="6"/>
        <v>0</v>
      </c>
      <c r="M18" s="64">
        <v>0</v>
      </c>
      <c r="N18" s="65">
        <v>0</v>
      </c>
      <c r="O18" s="65">
        <v>0</v>
      </c>
      <c r="P18" s="586">
        <f t="shared" si="7"/>
        <v>0</v>
      </c>
    </row>
    <row r="19" spans="1:16" x14ac:dyDescent="0.2">
      <c r="A19" s="62" t="s">
        <v>764</v>
      </c>
      <c r="B19" s="63" t="s">
        <v>174</v>
      </c>
      <c r="C19" s="64">
        <v>0</v>
      </c>
      <c r="D19" s="65">
        <v>28</v>
      </c>
      <c r="E19" s="599">
        <f t="shared" si="4"/>
        <v>28</v>
      </c>
      <c r="F19" s="101">
        <f t="shared" si="5"/>
        <v>26</v>
      </c>
      <c r="G19" s="65">
        <v>17</v>
      </c>
      <c r="H19" s="65">
        <v>0</v>
      </c>
      <c r="I19" s="65">
        <v>0</v>
      </c>
      <c r="J19" s="65">
        <v>0</v>
      </c>
      <c r="K19" s="67">
        <v>9</v>
      </c>
      <c r="L19" s="68">
        <f t="shared" si="6"/>
        <v>2</v>
      </c>
      <c r="M19" s="64">
        <v>0</v>
      </c>
      <c r="N19" s="65">
        <v>0</v>
      </c>
      <c r="O19" s="65">
        <v>0</v>
      </c>
      <c r="P19" s="586">
        <f t="shared" si="7"/>
        <v>0</v>
      </c>
    </row>
    <row r="20" spans="1:16" x14ac:dyDescent="0.2">
      <c r="A20" s="62"/>
      <c r="B20" s="63" t="s">
        <v>175</v>
      </c>
      <c r="C20" s="64"/>
      <c r="D20" s="65"/>
      <c r="E20" s="599">
        <f t="shared" si="0"/>
        <v>0</v>
      </c>
      <c r="F20" s="101">
        <f t="shared" si="1"/>
        <v>0</v>
      </c>
      <c r="G20" s="65"/>
      <c r="H20" s="65"/>
      <c r="I20" s="65"/>
      <c r="J20" s="65"/>
      <c r="K20" s="67"/>
      <c r="L20" s="68">
        <f>E20-F20</f>
        <v>0</v>
      </c>
      <c r="M20" s="64"/>
      <c r="N20" s="65"/>
      <c r="O20" s="65"/>
      <c r="P20" s="586">
        <f t="shared" si="3"/>
        <v>0</v>
      </c>
    </row>
    <row r="21" spans="1:16" x14ac:dyDescent="0.2">
      <c r="A21" s="62"/>
      <c r="B21" s="63" t="s">
        <v>176</v>
      </c>
      <c r="C21" s="64"/>
      <c r="D21" s="65"/>
      <c r="E21" s="599">
        <f t="shared" si="0"/>
        <v>0</v>
      </c>
      <c r="F21" s="101">
        <f>G21+H21+I21+J21+K21</f>
        <v>0</v>
      </c>
      <c r="G21" s="65"/>
      <c r="H21" s="65"/>
      <c r="I21" s="65"/>
      <c r="J21" s="65"/>
      <c r="K21" s="67"/>
      <c r="L21" s="68">
        <f t="shared" si="2"/>
        <v>0</v>
      </c>
      <c r="M21" s="64"/>
      <c r="N21" s="65"/>
      <c r="O21" s="65"/>
      <c r="P21" s="586">
        <f t="shared" si="3"/>
        <v>0</v>
      </c>
    </row>
    <row r="22" spans="1:16" x14ac:dyDescent="0.2">
      <c r="A22" s="62"/>
      <c r="B22" s="63" t="s">
        <v>177</v>
      </c>
      <c r="C22" s="64"/>
      <c r="D22" s="65"/>
      <c r="E22" s="599">
        <f t="shared" si="0"/>
        <v>0</v>
      </c>
      <c r="F22" s="101">
        <f t="shared" si="1"/>
        <v>0</v>
      </c>
      <c r="G22" s="65"/>
      <c r="H22" s="65"/>
      <c r="I22" s="65"/>
      <c r="J22" s="65"/>
      <c r="K22" s="67"/>
      <c r="L22" s="68">
        <f t="shared" si="2"/>
        <v>0</v>
      </c>
      <c r="M22" s="64"/>
      <c r="N22" s="65"/>
      <c r="O22" s="65"/>
      <c r="P22" s="586">
        <f>M22+N22-O22</f>
        <v>0</v>
      </c>
    </row>
    <row r="23" spans="1:16" x14ac:dyDescent="0.2">
      <c r="A23" s="62"/>
      <c r="B23" s="423" t="s">
        <v>2</v>
      </c>
      <c r="C23" s="64"/>
      <c r="D23" s="65"/>
      <c r="E23" s="599">
        <f t="shared" si="0"/>
        <v>0</v>
      </c>
      <c r="F23" s="101">
        <f t="shared" si="1"/>
        <v>0</v>
      </c>
      <c r="G23" s="65"/>
      <c r="H23" s="65"/>
      <c r="I23" s="65"/>
      <c r="J23" s="65"/>
      <c r="K23" s="67"/>
      <c r="L23" s="68">
        <f t="shared" si="2"/>
        <v>0</v>
      </c>
      <c r="M23" s="64"/>
      <c r="N23" s="65"/>
      <c r="O23" s="65"/>
      <c r="P23" s="586">
        <f t="shared" si="3"/>
        <v>0</v>
      </c>
    </row>
    <row r="24" spans="1:16" x14ac:dyDescent="0.2">
      <c r="A24" s="62"/>
      <c r="B24" s="423" t="s">
        <v>32</v>
      </c>
      <c r="C24" s="64"/>
      <c r="D24" s="65"/>
      <c r="E24" s="599">
        <f t="shared" si="0"/>
        <v>0</v>
      </c>
      <c r="F24" s="101">
        <f t="shared" si="1"/>
        <v>0</v>
      </c>
      <c r="G24" s="65"/>
      <c r="H24" s="65"/>
      <c r="I24" s="65"/>
      <c r="J24" s="65"/>
      <c r="K24" s="67"/>
      <c r="L24" s="68">
        <f t="shared" si="2"/>
        <v>0</v>
      </c>
      <c r="M24" s="64"/>
      <c r="N24" s="65"/>
      <c r="O24" s="65"/>
      <c r="P24" s="586">
        <f t="shared" si="3"/>
        <v>0</v>
      </c>
    </row>
    <row r="25" spans="1:16" x14ac:dyDescent="0.2">
      <c r="A25" s="62"/>
      <c r="B25" s="423" t="s">
        <v>33</v>
      </c>
      <c r="C25" s="64"/>
      <c r="D25" s="65"/>
      <c r="E25" s="599">
        <f t="shared" si="0"/>
        <v>0</v>
      </c>
      <c r="F25" s="101">
        <f t="shared" si="1"/>
        <v>0</v>
      </c>
      <c r="G25" s="65"/>
      <c r="H25" s="65"/>
      <c r="I25" s="65"/>
      <c r="J25" s="65"/>
      <c r="K25" s="67"/>
      <c r="L25" s="68">
        <f t="shared" si="2"/>
        <v>0</v>
      </c>
      <c r="M25" s="64"/>
      <c r="N25" s="65"/>
      <c r="O25" s="65"/>
      <c r="P25" s="586">
        <f t="shared" si="3"/>
        <v>0</v>
      </c>
    </row>
    <row r="26" spans="1:16" x14ac:dyDescent="0.2">
      <c r="A26" s="62"/>
      <c r="B26" s="423" t="s">
        <v>381</v>
      </c>
      <c r="C26" s="64"/>
      <c r="D26" s="65"/>
      <c r="E26" s="599">
        <f t="shared" si="0"/>
        <v>0</v>
      </c>
      <c r="F26" s="101">
        <f t="shared" si="1"/>
        <v>0</v>
      </c>
      <c r="G26" s="65"/>
      <c r="H26" s="65"/>
      <c r="I26" s="65"/>
      <c r="J26" s="65"/>
      <c r="K26" s="67"/>
      <c r="L26" s="68">
        <f t="shared" si="2"/>
        <v>0</v>
      </c>
      <c r="M26" s="64"/>
      <c r="N26" s="65"/>
      <c r="O26" s="65"/>
      <c r="P26" s="586">
        <f t="shared" si="3"/>
        <v>0</v>
      </c>
    </row>
    <row r="27" spans="1:16" ht="13.5" thickBot="1" x14ac:dyDescent="0.25">
      <c r="A27" s="69" t="s">
        <v>178</v>
      </c>
      <c r="B27" s="70" t="s">
        <v>179</v>
      </c>
      <c r="C27" s="71">
        <f>SUM(C14:C26)</f>
        <v>82</v>
      </c>
      <c r="D27" s="597">
        <f t="shared" ref="D27:P27" si="8">SUM(D14:D26)</f>
        <v>141</v>
      </c>
      <c r="E27" s="600">
        <f t="shared" si="8"/>
        <v>223</v>
      </c>
      <c r="F27" s="71">
        <f t="shared" si="8"/>
        <v>138</v>
      </c>
      <c r="G27" s="597">
        <f t="shared" si="8"/>
        <v>78</v>
      </c>
      <c r="H27" s="597">
        <f t="shared" si="8"/>
        <v>12</v>
      </c>
      <c r="I27" s="597">
        <f t="shared" si="8"/>
        <v>14</v>
      </c>
      <c r="J27" s="597">
        <f t="shared" si="8"/>
        <v>3</v>
      </c>
      <c r="K27" s="598">
        <f t="shared" si="8"/>
        <v>31</v>
      </c>
      <c r="L27" s="601">
        <f t="shared" si="8"/>
        <v>85</v>
      </c>
      <c r="M27" s="71">
        <f t="shared" si="8"/>
        <v>3</v>
      </c>
      <c r="N27" s="597">
        <f t="shared" si="8"/>
        <v>53</v>
      </c>
      <c r="O27" s="597">
        <f t="shared" si="8"/>
        <v>48</v>
      </c>
      <c r="P27" s="598">
        <f t="shared" si="8"/>
        <v>8</v>
      </c>
    </row>
    <row r="28" spans="1:16" x14ac:dyDescent="0.2">
      <c r="A28" s="408"/>
      <c r="B28" s="408"/>
      <c r="C28" s="408"/>
      <c r="D28" s="408" t="s">
        <v>180</v>
      </c>
      <c r="E28" s="408"/>
      <c r="F28" s="408" t="s">
        <v>181</v>
      </c>
      <c r="G28" s="408"/>
      <c r="H28" s="408"/>
      <c r="I28" s="408"/>
      <c r="J28" s="408"/>
      <c r="K28" s="72"/>
      <c r="L28" s="1" t="s">
        <v>182</v>
      </c>
      <c r="M28" s="1"/>
      <c r="N28" s="72"/>
      <c r="O28" s="72"/>
      <c r="P28" s="1"/>
    </row>
    <row r="29" spans="1:16" x14ac:dyDescent="0.2">
      <c r="A29" s="72" t="s">
        <v>183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846" t="s">
        <v>184</v>
      </c>
      <c r="M29" s="846"/>
      <c r="N29" s="73"/>
      <c r="O29" s="73"/>
      <c r="P29" s="73"/>
    </row>
    <row r="30" spans="1:16" ht="26.25" customHeight="1" x14ac:dyDescent="0.2">
      <c r="A30" s="421" t="s">
        <v>0</v>
      </c>
      <c r="B30" s="420" t="s">
        <v>185</v>
      </c>
      <c r="C30" s="420" t="s">
        <v>13</v>
      </c>
      <c r="D30" s="72"/>
      <c r="E30" s="72"/>
      <c r="F30" s="72"/>
      <c r="G30" s="72"/>
      <c r="H30" s="72"/>
      <c r="I30" s="72"/>
      <c r="J30" s="72"/>
      <c r="K30" s="72"/>
      <c r="L30" s="847" t="s">
        <v>186</v>
      </c>
      <c r="M30" s="848"/>
      <c r="N30" s="848"/>
      <c r="O30" s="849"/>
      <c r="P30" s="602" t="s">
        <v>80</v>
      </c>
    </row>
    <row r="31" spans="1:16" ht="12.75" customHeight="1" x14ac:dyDescent="0.2">
      <c r="A31" s="74" t="s">
        <v>187</v>
      </c>
      <c r="B31" s="420">
        <v>3100</v>
      </c>
      <c r="C31" s="75">
        <v>135</v>
      </c>
      <c r="D31" s="72"/>
      <c r="E31" s="72"/>
      <c r="F31" s="72"/>
      <c r="G31" s="72"/>
      <c r="H31" s="72"/>
      <c r="I31" s="72"/>
      <c r="J31" s="72"/>
      <c r="K31" s="72"/>
      <c r="L31" s="850" t="s">
        <v>188</v>
      </c>
      <c r="M31" s="851"/>
      <c r="N31" s="851"/>
      <c r="O31" s="852"/>
      <c r="P31" s="419"/>
    </row>
    <row r="32" spans="1:16" x14ac:dyDescent="0.2">
      <c r="A32" s="74" t="s">
        <v>189</v>
      </c>
      <c r="B32" s="76">
        <v>3200</v>
      </c>
      <c r="C32" s="77">
        <v>14</v>
      </c>
      <c r="D32" s="72"/>
      <c r="E32" s="72"/>
      <c r="F32" s="72"/>
      <c r="G32" s="72"/>
      <c r="H32" s="72"/>
      <c r="I32" s="72"/>
      <c r="J32" s="72"/>
      <c r="K32" s="72"/>
      <c r="L32" s="842" t="s">
        <v>667</v>
      </c>
      <c r="M32" s="843"/>
      <c r="N32" s="843"/>
      <c r="O32" s="844"/>
      <c r="P32" s="420"/>
    </row>
    <row r="33" spans="1:16" ht="12.75" customHeight="1" x14ac:dyDescent="0.2">
      <c r="A33" s="841" t="s">
        <v>190</v>
      </c>
      <c r="B33" s="78">
        <v>3210</v>
      </c>
      <c r="C33" s="79">
        <v>0</v>
      </c>
      <c r="D33" s="72"/>
      <c r="E33" s="72"/>
      <c r="F33" s="72"/>
      <c r="G33" s="72"/>
      <c r="H33" s="72"/>
      <c r="I33" s="72"/>
      <c r="J33" s="72"/>
      <c r="K33" s="72"/>
      <c r="L33" s="842" t="s">
        <v>668</v>
      </c>
      <c r="M33" s="843"/>
      <c r="N33" s="843"/>
      <c r="O33" s="844"/>
      <c r="P33" s="420"/>
    </row>
    <row r="34" spans="1:16" x14ac:dyDescent="0.2">
      <c r="A34" s="841"/>
      <c r="B34" s="80"/>
      <c r="C34" s="426"/>
      <c r="D34" s="72"/>
      <c r="J34" s="72"/>
      <c r="K34" s="72"/>
      <c r="L34" s="842" t="s">
        <v>669</v>
      </c>
      <c r="M34" s="843"/>
      <c r="N34" s="843"/>
      <c r="O34" s="844"/>
      <c r="P34" s="420"/>
    </row>
    <row r="35" spans="1:16" x14ac:dyDescent="0.2">
      <c r="A35" s="841"/>
      <c r="B35" s="80"/>
      <c r="C35" s="426"/>
    </row>
    <row r="36" spans="1:16" s="33" customFormat="1" ht="12.75" customHeight="1" x14ac:dyDescent="0.2">
      <c r="A36" s="428"/>
      <c r="B36" s="429"/>
      <c r="C36" s="81"/>
      <c r="J36" s="587" t="s">
        <v>52</v>
      </c>
      <c r="M36" s="588"/>
      <c r="N36" s="588"/>
      <c r="O36" s="588"/>
      <c r="P36" s="588"/>
    </row>
    <row r="37" spans="1:16" s="33" customFormat="1" ht="12.75" customHeight="1" x14ac:dyDescent="0.2">
      <c r="A37" s="428"/>
      <c r="B37" s="429"/>
      <c r="C37" s="81"/>
      <c r="I37" s="33" t="s">
        <v>671</v>
      </c>
      <c r="J37" s="587"/>
      <c r="M37" s="588"/>
      <c r="N37" s="588"/>
      <c r="O37" s="588"/>
      <c r="P37" s="588"/>
    </row>
    <row r="38" spans="1:16" s="33" customFormat="1" ht="12.75" customHeight="1" x14ac:dyDescent="0.2">
      <c r="A38" s="44" t="s">
        <v>724</v>
      </c>
      <c r="B38" s="44"/>
      <c r="C38" s="44"/>
      <c r="I38" s="33" t="s">
        <v>679</v>
      </c>
      <c r="J38" s="587"/>
      <c r="M38" s="588"/>
      <c r="N38" s="588"/>
      <c r="O38" s="588"/>
      <c r="P38" s="588"/>
    </row>
    <row r="39" spans="1:16" s="33" customFormat="1" ht="12.75" customHeight="1" x14ac:dyDescent="0.2">
      <c r="A39" s="669" t="s">
        <v>0</v>
      </c>
      <c r="B39" s="670"/>
      <c r="C39" s="671" t="s">
        <v>13</v>
      </c>
      <c r="I39" s="33" t="s">
        <v>729</v>
      </c>
      <c r="J39" s="587"/>
      <c r="M39" s="588"/>
      <c r="N39" s="588"/>
      <c r="O39" s="588"/>
      <c r="P39" s="588"/>
    </row>
    <row r="40" spans="1:16" s="33" customFormat="1" ht="48" x14ac:dyDescent="0.2">
      <c r="A40" s="672" t="s">
        <v>723</v>
      </c>
      <c r="B40" s="673"/>
      <c r="C40" s="674">
        <v>104</v>
      </c>
      <c r="J40" s="587"/>
      <c r="M40" s="588"/>
      <c r="N40" s="588"/>
      <c r="O40" s="588"/>
      <c r="P40" s="588"/>
    </row>
    <row r="41" spans="1:16" s="33" customFormat="1" ht="12.75" customHeight="1" x14ac:dyDescent="0.2">
      <c r="A41" s="428"/>
      <c r="B41" s="429"/>
      <c r="C41" s="81"/>
      <c r="J41" s="587"/>
      <c r="M41" s="588"/>
      <c r="N41" s="588"/>
      <c r="O41" s="588"/>
      <c r="P41" s="588"/>
    </row>
    <row r="42" spans="1:16" s="33" customFormat="1" ht="16.5" x14ac:dyDescent="0.25">
      <c r="A42" s="44" t="s">
        <v>752</v>
      </c>
      <c r="B42" s="37" t="s">
        <v>766</v>
      </c>
      <c r="C42" s="38"/>
      <c r="D42" s="38"/>
      <c r="E42" s="39"/>
      <c r="F42" s="39"/>
      <c r="G42" s="39"/>
      <c r="H42" s="39"/>
      <c r="I42" s="40" t="s">
        <v>755</v>
      </c>
      <c r="J42" s="41"/>
      <c r="K42" s="41"/>
      <c r="L42" s="41"/>
      <c r="M42" s="13"/>
      <c r="N42" s="13"/>
      <c r="O42" s="5"/>
    </row>
    <row r="43" spans="1:16" s="33" customFormat="1" ht="16.5" x14ac:dyDescent="0.25">
      <c r="A43" s="42"/>
      <c r="B43" s="37"/>
      <c r="C43" s="38"/>
      <c r="D43" s="38"/>
      <c r="E43" s="39"/>
      <c r="F43" s="39"/>
      <c r="G43" s="39"/>
      <c r="H43" s="39"/>
      <c r="I43" s="43"/>
      <c r="J43" s="43"/>
      <c r="K43" s="43"/>
      <c r="L43" s="43"/>
      <c r="M43" s="13"/>
      <c r="N43" s="13"/>
      <c r="O43" s="5"/>
    </row>
    <row r="44" spans="1:16" s="33" customFormat="1" x14ac:dyDescent="0.2">
      <c r="A44" s="44" t="s">
        <v>754</v>
      </c>
      <c r="B44" s="44" t="s">
        <v>765</v>
      </c>
      <c r="C44" s="5"/>
      <c r="D44" s="5"/>
      <c r="E44" s="5"/>
      <c r="F44" s="5"/>
      <c r="G44" s="5"/>
      <c r="H44" s="5"/>
      <c r="I44" s="44" t="s">
        <v>767</v>
      </c>
      <c r="J44" s="5"/>
      <c r="K44" s="5"/>
      <c r="L44" s="5"/>
      <c r="M44" s="5"/>
      <c r="N44" s="5"/>
      <c r="O44" s="5"/>
    </row>
    <row r="45" spans="1:16" s="33" customFormat="1" x14ac:dyDescent="0.2"/>
    <row r="46" spans="1:16" s="33" customFormat="1" x14ac:dyDescent="0.2"/>
    <row r="47" spans="1:16" s="33" customFormat="1" x14ac:dyDescent="0.2"/>
    <row r="48" spans="1:16" s="33" customFormat="1" x14ac:dyDescent="0.2">
      <c r="M48" s="708"/>
      <c r="N48" s="708"/>
      <c r="O48" s="708"/>
      <c r="P48" s="708"/>
    </row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</sheetData>
  <sheetProtection password="D259" sheet="1" objects="1" scenarios="1" formatColumns="0" formatRows="0"/>
  <mergeCells count="29">
    <mergeCell ref="M48:P48"/>
    <mergeCell ref="A2:I2"/>
    <mergeCell ref="N2:P2"/>
    <mergeCell ref="A4:A12"/>
    <mergeCell ref="B4:B12"/>
    <mergeCell ref="C4:C12"/>
    <mergeCell ref="D4:D12"/>
    <mergeCell ref="E4:E12"/>
    <mergeCell ref="F4:K4"/>
    <mergeCell ref="L4:L12"/>
    <mergeCell ref="M4:P4"/>
    <mergeCell ref="F5:F12"/>
    <mergeCell ref="G5:K5"/>
    <mergeCell ref="M5:M12"/>
    <mergeCell ref="N5:N12"/>
    <mergeCell ref="O5:O12"/>
    <mergeCell ref="P5:P12"/>
    <mergeCell ref="G6:G12"/>
    <mergeCell ref="A33:A35"/>
    <mergeCell ref="L33:O33"/>
    <mergeCell ref="L34:O34"/>
    <mergeCell ref="H6:H12"/>
    <mergeCell ref="I6:I12"/>
    <mergeCell ref="J6:J12"/>
    <mergeCell ref="K6:K12"/>
    <mergeCell ref="L29:M29"/>
    <mergeCell ref="L30:O30"/>
    <mergeCell ref="L31:O31"/>
    <mergeCell ref="L32:O32"/>
  </mergeCells>
  <printOptions horizontalCentered="1"/>
  <pageMargins left="0" right="0" top="0" bottom="0" header="0" footer="0"/>
  <pageSetup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notEqual" id="{C3B41715-F4C4-45DD-A030-7252591AD4E6}">
            <xm:f>'1.Приложение 1_Общо'!$D$19</xm:f>
            <x14:dxf>
              <fill>
                <patternFill>
                  <bgColor rgb="FFFF00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ellIs" priority="7" stopIfTrue="1" operator="notEqual" id="{19E7A070-CFBA-4426-8C6E-F83219EEFCD3}">
            <xm:f>'1.Приложение 1_Общо'!$J$19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6" stopIfTrue="1" operator="notEqual" id="{1B2D37F0-B11B-48BA-8E25-B10093CD68DC}">
            <xm:f>'1.Приложение 1_Общо'!$K$19</xm:f>
            <x14:dxf>
              <fill>
                <patternFill>
                  <bgColor rgb="FFFF00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5" stopIfTrue="1" operator="notEqual" id="{B354A9A4-72FC-439A-AF1C-71F5C509EBB1}">
            <xm:f>'1.Приложение 1_Общо'!$L$19</xm:f>
            <x14:dxf>
              <fill>
                <patternFill>
                  <bgColor rgb="FFFF0000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ellIs" priority="3" stopIfTrue="1" operator="notEqual" id="{BE7C0173-429A-41D9-9E76-1CF78F89CC1E}">
            <xm:f>'1.Приложение 1_Общо'!$D$22</xm:f>
            <x14:dxf>
              <fill>
                <patternFill>
                  <bgColor rgb="FFFF0000"/>
                </patternFill>
              </fill>
            </x14:dxf>
          </x14:cfRule>
          <xm:sqref>M27</xm:sqref>
        </x14:conditionalFormatting>
        <x14:conditionalFormatting xmlns:xm="http://schemas.microsoft.com/office/excel/2006/main">
          <x14:cfRule type="cellIs" priority="2" stopIfTrue="1" operator="notEqual" id="{DD1905FD-4031-47DE-BBE8-C6065F3E914E}">
            <xm:f>'1.Приложение 1_Общо'!$J$22</xm:f>
            <x14:dxf>
              <fill>
                <patternFill>
                  <bgColor rgb="FFFF0000"/>
                </patternFill>
              </fill>
            </x14:dxf>
          </x14:cfRule>
          <xm:sqref>N27</xm:sqref>
        </x14:conditionalFormatting>
        <x14:conditionalFormatting xmlns:xm="http://schemas.microsoft.com/office/excel/2006/main">
          <x14:cfRule type="cellIs" priority="1" stopIfTrue="1" operator="notEqual" id="{2B69F261-AF6B-4ABF-8B8B-1BE81F5FF21F}">
            <xm:f>'1.Приложение 1_Общо'!$L$22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83"/>
  <sheetViews>
    <sheetView zoomScaleNormal="100" workbookViewId="0">
      <pane xSplit="2" ySplit="13" topLeftCell="C23" activePane="bottomRight" state="frozen"/>
      <selection pane="topRight" activeCell="C1" sqref="C1"/>
      <selection pane="bottomLeft" activeCell="A14" sqref="A14"/>
      <selection pane="bottomRight" activeCell="C14" sqref="C14"/>
    </sheetView>
  </sheetViews>
  <sheetFormatPr defaultRowHeight="12.75" x14ac:dyDescent="0.2"/>
  <cols>
    <col min="1" max="1" width="49.28515625" style="2" customWidth="1"/>
    <col min="2" max="2" width="5.85546875" style="2" customWidth="1"/>
    <col min="3" max="4" width="6" style="2" customWidth="1"/>
    <col min="5" max="5" width="7.28515625" style="2" customWidth="1"/>
    <col min="6" max="6" width="6" style="2" customWidth="1"/>
    <col min="7" max="7" width="6.85546875" style="2" customWidth="1"/>
    <col min="8" max="8" width="6.7109375" style="2" customWidth="1"/>
    <col min="9" max="9" width="5.140625" style="2" customWidth="1"/>
    <col min="10" max="10" width="5.7109375" style="2" customWidth="1"/>
    <col min="11" max="12" width="5.5703125" style="2" customWidth="1"/>
    <col min="13" max="13" width="6.7109375" style="2" customWidth="1"/>
    <col min="14" max="14" width="5.5703125" style="2" customWidth="1"/>
    <col min="15" max="18" width="5.7109375" style="2" customWidth="1"/>
    <col min="19" max="19" width="5.140625" style="2" customWidth="1"/>
    <col min="20" max="20" width="5.7109375" style="2" customWidth="1"/>
    <col min="21" max="21" width="4.85546875" style="2" customWidth="1"/>
    <col min="22" max="22" width="5.140625" style="2" customWidth="1"/>
    <col min="23" max="25" width="5.7109375" style="2" customWidth="1"/>
    <col min="26" max="26" width="4.85546875" style="2" customWidth="1"/>
    <col min="27" max="27" width="5.140625" style="2" customWidth="1"/>
    <col min="28" max="28" width="4.85546875" style="2" customWidth="1"/>
    <col min="29" max="29" width="6" style="2" customWidth="1"/>
    <col min="30" max="30" width="7.85546875" style="2" customWidth="1"/>
    <col min="31" max="16384" width="9.140625" style="2"/>
  </cols>
  <sheetData>
    <row r="1" spans="1:30" s="5" customFormat="1" ht="15.75" x14ac:dyDescent="0.25">
      <c r="A1" s="41" t="s">
        <v>191</v>
      </c>
      <c r="B1" s="41"/>
      <c r="C1" s="41"/>
      <c r="D1" s="41"/>
      <c r="E1" s="41"/>
      <c r="F1" s="41"/>
      <c r="G1" s="41"/>
      <c r="H1" s="41"/>
      <c r="I1" s="41"/>
      <c r="J1" s="41"/>
      <c r="K1" s="14" t="s">
        <v>757</v>
      </c>
      <c r="L1" s="41" t="s">
        <v>150</v>
      </c>
      <c r="M1" s="83">
        <v>12</v>
      </c>
      <c r="N1" s="813" t="s">
        <v>758</v>
      </c>
      <c r="O1" s="813"/>
      <c r="P1" s="813"/>
      <c r="Q1" s="813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30" s="5" customFormat="1" ht="16.5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30" ht="18.75" customHeight="1" thickBot="1" x14ac:dyDescent="0.25">
      <c r="A3" s="915" t="s">
        <v>468</v>
      </c>
      <c r="B3" s="909" t="s">
        <v>19</v>
      </c>
      <c r="C3" s="876" t="s">
        <v>192</v>
      </c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8"/>
      <c r="S3" s="873" t="s">
        <v>193</v>
      </c>
      <c r="T3" s="874"/>
      <c r="U3" s="874"/>
      <c r="V3" s="874"/>
      <c r="W3" s="874"/>
      <c r="X3" s="874"/>
      <c r="Y3" s="874"/>
      <c r="Z3" s="874"/>
      <c r="AA3" s="874"/>
      <c r="AB3" s="874"/>
      <c r="AC3" s="874"/>
      <c r="AD3" s="875"/>
    </row>
    <row r="4" spans="1:30" ht="16.5" customHeight="1" x14ac:dyDescent="0.2">
      <c r="A4" s="916"/>
      <c r="B4" s="910"/>
      <c r="C4" s="912" t="s">
        <v>194</v>
      </c>
      <c r="D4" s="913" t="s">
        <v>153</v>
      </c>
      <c r="E4" s="913" t="s">
        <v>360</v>
      </c>
      <c r="F4" s="913" t="s">
        <v>329</v>
      </c>
      <c r="G4" s="902" t="s">
        <v>378</v>
      </c>
      <c r="H4" s="902" t="s">
        <v>377</v>
      </c>
      <c r="I4" s="517" t="s">
        <v>16</v>
      </c>
      <c r="J4" s="914" t="s">
        <v>62</v>
      </c>
      <c r="K4" s="914"/>
      <c r="L4" s="914"/>
      <c r="M4" s="914"/>
      <c r="N4" s="914"/>
      <c r="O4" s="902" t="s">
        <v>195</v>
      </c>
      <c r="P4" s="903" t="s">
        <v>196</v>
      </c>
      <c r="Q4" s="906" t="s">
        <v>197</v>
      </c>
      <c r="R4" s="518" t="s">
        <v>16</v>
      </c>
      <c r="S4" s="885" t="s">
        <v>198</v>
      </c>
      <c r="T4" s="163" t="s">
        <v>16</v>
      </c>
      <c r="U4" s="887" t="s">
        <v>375</v>
      </c>
      <c r="V4" s="888"/>
      <c r="W4" s="888"/>
      <c r="X4" s="888"/>
      <c r="Y4" s="888"/>
      <c r="Z4" s="888"/>
      <c r="AA4" s="888"/>
      <c r="AB4" s="888"/>
      <c r="AC4" s="889"/>
      <c r="AD4" s="890" t="s">
        <v>199</v>
      </c>
    </row>
    <row r="5" spans="1:30" ht="26.25" customHeight="1" x14ac:dyDescent="0.2">
      <c r="A5" s="916"/>
      <c r="B5" s="910"/>
      <c r="C5" s="900"/>
      <c r="D5" s="893"/>
      <c r="E5" s="893"/>
      <c r="F5" s="893"/>
      <c r="G5" s="883"/>
      <c r="H5" s="883"/>
      <c r="I5" s="881" t="s">
        <v>200</v>
      </c>
      <c r="J5" s="883" t="s">
        <v>376</v>
      </c>
      <c r="K5" s="892" t="s">
        <v>201</v>
      </c>
      <c r="L5" s="892"/>
      <c r="M5" s="892"/>
      <c r="N5" s="892"/>
      <c r="O5" s="883"/>
      <c r="P5" s="904"/>
      <c r="Q5" s="881"/>
      <c r="R5" s="898" t="s">
        <v>202</v>
      </c>
      <c r="S5" s="885"/>
      <c r="T5" s="806" t="s">
        <v>203</v>
      </c>
      <c r="U5" s="900" t="s">
        <v>74</v>
      </c>
      <c r="V5" s="306" t="s">
        <v>16</v>
      </c>
      <c r="W5" s="892" t="s">
        <v>204</v>
      </c>
      <c r="X5" s="892"/>
      <c r="Y5" s="893" t="s">
        <v>205</v>
      </c>
      <c r="Z5" s="893" t="s">
        <v>206</v>
      </c>
      <c r="AA5" s="893" t="s">
        <v>207</v>
      </c>
      <c r="AB5" s="893" t="s">
        <v>208</v>
      </c>
      <c r="AC5" s="896" t="s">
        <v>209</v>
      </c>
      <c r="AD5" s="890"/>
    </row>
    <row r="6" spans="1:30" x14ac:dyDescent="0.2">
      <c r="A6" s="916"/>
      <c r="B6" s="910"/>
      <c r="C6" s="900"/>
      <c r="D6" s="893"/>
      <c r="E6" s="893"/>
      <c r="F6" s="893"/>
      <c r="G6" s="883"/>
      <c r="H6" s="883"/>
      <c r="I6" s="881"/>
      <c r="J6" s="883"/>
      <c r="K6" s="893" t="s">
        <v>210</v>
      </c>
      <c r="L6" s="893" t="s">
        <v>211</v>
      </c>
      <c r="M6" s="516" t="s">
        <v>212</v>
      </c>
      <c r="N6" s="893" t="s">
        <v>213</v>
      </c>
      <c r="O6" s="883"/>
      <c r="P6" s="904"/>
      <c r="Q6" s="881"/>
      <c r="R6" s="898"/>
      <c r="S6" s="885"/>
      <c r="T6" s="806"/>
      <c r="U6" s="900"/>
      <c r="V6" s="893" t="s">
        <v>214</v>
      </c>
      <c r="W6" s="895" t="s">
        <v>63</v>
      </c>
      <c r="X6" s="85" t="s">
        <v>16</v>
      </c>
      <c r="Y6" s="893"/>
      <c r="Z6" s="893"/>
      <c r="AA6" s="893"/>
      <c r="AB6" s="893"/>
      <c r="AC6" s="896"/>
      <c r="AD6" s="890"/>
    </row>
    <row r="7" spans="1:30" ht="13.5" customHeight="1" x14ac:dyDescent="0.2">
      <c r="A7" s="916"/>
      <c r="B7" s="910"/>
      <c r="C7" s="900"/>
      <c r="D7" s="893"/>
      <c r="E7" s="893"/>
      <c r="F7" s="893"/>
      <c r="G7" s="883"/>
      <c r="H7" s="883"/>
      <c r="I7" s="881"/>
      <c r="J7" s="883"/>
      <c r="K7" s="893"/>
      <c r="L7" s="893"/>
      <c r="M7" s="893" t="s">
        <v>215</v>
      </c>
      <c r="N7" s="893"/>
      <c r="O7" s="883"/>
      <c r="P7" s="904"/>
      <c r="Q7" s="881"/>
      <c r="R7" s="898"/>
      <c r="S7" s="885"/>
      <c r="T7" s="806"/>
      <c r="U7" s="900"/>
      <c r="V7" s="893"/>
      <c r="W7" s="832"/>
      <c r="X7" s="893" t="s">
        <v>216</v>
      </c>
      <c r="Y7" s="893"/>
      <c r="Z7" s="893"/>
      <c r="AA7" s="893"/>
      <c r="AB7" s="893"/>
      <c r="AC7" s="896"/>
      <c r="AD7" s="890"/>
    </row>
    <row r="8" spans="1:30" ht="15" customHeight="1" x14ac:dyDescent="0.2">
      <c r="A8" s="916"/>
      <c r="B8" s="910"/>
      <c r="C8" s="900"/>
      <c r="D8" s="893"/>
      <c r="E8" s="893"/>
      <c r="F8" s="893"/>
      <c r="G8" s="883"/>
      <c r="H8" s="883"/>
      <c r="I8" s="881"/>
      <c r="J8" s="883"/>
      <c r="K8" s="893"/>
      <c r="L8" s="893"/>
      <c r="M8" s="893"/>
      <c r="N8" s="893"/>
      <c r="O8" s="883"/>
      <c r="P8" s="904"/>
      <c r="Q8" s="881"/>
      <c r="R8" s="898"/>
      <c r="S8" s="885"/>
      <c r="T8" s="806"/>
      <c r="U8" s="900"/>
      <c r="V8" s="893"/>
      <c r="W8" s="832"/>
      <c r="X8" s="893"/>
      <c r="Y8" s="893"/>
      <c r="Z8" s="893"/>
      <c r="AA8" s="893"/>
      <c r="AB8" s="893"/>
      <c r="AC8" s="896"/>
      <c r="AD8" s="890"/>
    </row>
    <row r="9" spans="1:30" ht="14.25" customHeight="1" x14ac:dyDescent="0.2">
      <c r="A9" s="916"/>
      <c r="B9" s="910"/>
      <c r="C9" s="900"/>
      <c r="D9" s="893"/>
      <c r="E9" s="893"/>
      <c r="F9" s="893"/>
      <c r="G9" s="883"/>
      <c r="H9" s="883"/>
      <c r="I9" s="881"/>
      <c r="J9" s="883"/>
      <c r="K9" s="893"/>
      <c r="L9" s="893"/>
      <c r="M9" s="893"/>
      <c r="N9" s="893"/>
      <c r="O9" s="883"/>
      <c r="P9" s="904"/>
      <c r="Q9" s="881"/>
      <c r="R9" s="898"/>
      <c r="S9" s="885"/>
      <c r="T9" s="806"/>
      <c r="U9" s="900"/>
      <c r="V9" s="893"/>
      <c r="W9" s="832"/>
      <c r="X9" s="893"/>
      <c r="Y9" s="893"/>
      <c r="Z9" s="893"/>
      <c r="AA9" s="893"/>
      <c r="AB9" s="893"/>
      <c r="AC9" s="896"/>
      <c r="AD9" s="890"/>
    </row>
    <row r="10" spans="1:30" ht="15.75" customHeight="1" x14ac:dyDescent="0.2">
      <c r="A10" s="916"/>
      <c r="B10" s="910"/>
      <c r="C10" s="900"/>
      <c r="D10" s="893"/>
      <c r="E10" s="893"/>
      <c r="F10" s="893"/>
      <c r="G10" s="883"/>
      <c r="H10" s="883"/>
      <c r="I10" s="881"/>
      <c r="J10" s="883"/>
      <c r="K10" s="893"/>
      <c r="L10" s="893"/>
      <c r="M10" s="893"/>
      <c r="N10" s="893"/>
      <c r="O10" s="883"/>
      <c r="P10" s="904"/>
      <c r="Q10" s="881"/>
      <c r="R10" s="898"/>
      <c r="S10" s="885"/>
      <c r="T10" s="806"/>
      <c r="U10" s="900"/>
      <c r="V10" s="893"/>
      <c r="W10" s="832"/>
      <c r="X10" s="893"/>
      <c r="Y10" s="893"/>
      <c r="Z10" s="893"/>
      <c r="AA10" s="893"/>
      <c r="AB10" s="893"/>
      <c r="AC10" s="896"/>
      <c r="AD10" s="890"/>
    </row>
    <row r="11" spans="1:30" ht="14.25" customHeight="1" x14ac:dyDescent="0.2">
      <c r="A11" s="916"/>
      <c r="B11" s="910"/>
      <c r="C11" s="900"/>
      <c r="D11" s="893"/>
      <c r="E11" s="893"/>
      <c r="F11" s="893"/>
      <c r="G11" s="883"/>
      <c r="H11" s="883"/>
      <c r="I11" s="881"/>
      <c r="J11" s="883"/>
      <c r="K11" s="893"/>
      <c r="L11" s="893"/>
      <c r="M11" s="893"/>
      <c r="N11" s="893"/>
      <c r="O11" s="883"/>
      <c r="P11" s="904"/>
      <c r="Q11" s="881"/>
      <c r="R11" s="898"/>
      <c r="S11" s="885"/>
      <c r="T11" s="806"/>
      <c r="U11" s="900"/>
      <c r="V11" s="893"/>
      <c r="W11" s="832"/>
      <c r="X11" s="893"/>
      <c r="Y11" s="893"/>
      <c r="Z11" s="893"/>
      <c r="AA11" s="893"/>
      <c r="AB11" s="893"/>
      <c r="AC11" s="896"/>
      <c r="AD11" s="890"/>
    </row>
    <row r="12" spans="1:30" ht="29.25" customHeight="1" thickBot="1" x14ac:dyDescent="0.25">
      <c r="A12" s="917"/>
      <c r="B12" s="911"/>
      <c r="C12" s="901"/>
      <c r="D12" s="894"/>
      <c r="E12" s="894"/>
      <c r="F12" s="894"/>
      <c r="G12" s="884"/>
      <c r="H12" s="884"/>
      <c r="I12" s="882"/>
      <c r="J12" s="884"/>
      <c r="K12" s="894"/>
      <c r="L12" s="894"/>
      <c r="M12" s="894"/>
      <c r="N12" s="894"/>
      <c r="O12" s="884"/>
      <c r="P12" s="905"/>
      <c r="Q12" s="882"/>
      <c r="R12" s="899"/>
      <c r="S12" s="886"/>
      <c r="T12" s="807"/>
      <c r="U12" s="901"/>
      <c r="V12" s="894"/>
      <c r="W12" s="833"/>
      <c r="X12" s="894"/>
      <c r="Y12" s="894"/>
      <c r="Z12" s="894"/>
      <c r="AA12" s="894"/>
      <c r="AB12" s="894"/>
      <c r="AC12" s="897"/>
      <c r="AD12" s="891"/>
    </row>
    <row r="13" spans="1:30" ht="13.5" thickBot="1" x14ac:dyDescent="0.25">
      <c r="A13" s="490" t="s">
        <v>469</v>
      </c>
      <c r="B13" s="491" t="s">
        <v>1</v>
      </c>
      <c r="C13" s="546">
        <v>1</v>
      </c>
      <c r="D13" s="492">
        <v>2</v>
      </c>
      <c r="E13" s="492">
        <v>3</v>
      </c>
      <c r="F13" s="492">
        <v>4</v>
      </c>
      <c r="G13" s="492">
        <v>5</v>
      </c>
      <c r="H13" s="492">
        <v>6</v>
      </c>
      <c r="I13" s="492">
        <v>7</v>
      </c>
      <c r="J13" s="492">
        <v>8</v>
      </c>
      <c r="K13" s="492">
        <v>9</v>
      </c>
      <c r="L13" s="492">
        <v>10</v>
      </c>
      <c r="M13" s="492">
        <v>11</v>
      </c>
      <c r="N13" s="492">
        <v>12</v>
      </c>
      <c r="O13" s="492">
        <v>13</v>
      </c>
      <c r="P13" s="492">
        <v>14</v>
      </c>
      <c r="Q13" s="492">
        <v>15</v>
      </c>
      <c r="R13" s="491">
        <v>16</v>
      </c>
      <c r="S13" s="546">
        <v>17</v>
      </c>
      <c r="T13" s="491">
        <v>18</v>
      </c>
      <c r="U13" s="546">
        <v>19</v>
      </c>
      <c r="V13" s="492">
        <v>20</v>
      </c>
      <c r="W13" s="492">
        <v>21</v>
      </c>
      <c r="X13" s="492">
        <v>22</v>
      </c>
      <c r="Y13" s="492">
        <v>23</v>
      </c>
      <c r="Z13" s="492">
        <v>24</v>
      </c>
      <c r="AA13" s="492">
        <v>25</v>
      </c>
      <c r="AB13" s="492">
        <v>26</v>
      </c>
      <c r="AC13" s="491">
        <v>27</v>
      </c>
      <c r="AD13" s="491">
        <v>28</v>
      </c>
    </row>
    <row r="14" spans="1:30" ht="16.5" x14ac:dyDescent="0.2">
      <c r="A14" s="508" t="s">
        <v>385</v>
      </c>
      <c r="B14" s="545" t="s">
        <v>2</v>
      </c>
      <c r="C14" s="469"/>
      <c r="D14" s="470"/>
      <c r="E14" s="470"/>
      <c r="F14" s="470"/>
      <c r="G14" s="471">
        <f>D14+F14</f>
        <v>0</v>
      </c>
      <c r="H14" s="472">
        <f>G14+C14</f>
        <v>0</v>
      </c>
      <c r="I14" s="470"/>
      <c r="J14" s="472">
        <f>K14+L14</f>
        <v>0</v>
      </c>
      <c r="K14" s="470"/>
      <c r="L14" s="470"/>
      <c r="M14" s="470"/>
      <c r="N14" s="470"/>
      <c r="O14" s="528">
        <f>SUM(H14-J14)</f>
        <v>0</v>
      </c>
      <c r="P14" s="474"/>
      <c r="Q14" s="474"/>
      <c r="R14" s="473"/>
      <c r="S14" s="525"/>
      <c r="T14" s="487"/>
      <c r="U14" s="488">
        <f>W14+Y14+Z14+AA14+AB14+AC14</f>
        <v>0</v>
      </c>
      <c r="V14" s="486"/>
      <c r="W14" s="486"/>
      <c r="X14" s="486"/>
      <c r="Y14" s="486"/>
      <c r="Z14" s="486"/>
      <c r="AA14" s="486"/>
      <c r="AB14" s="486"/>
      <c r="AC14" s="487"/>
      <c r="AD14" s="489"/>
    </row>
    <row r="15" spans="1:30" x14ac:dyDescent="0.2">
      <c r="A15" s="493" t="s">
        <v>497</v>
      </c>
      <c r="B15" s="519" t="s">
        <v>386</v>
      </c>
      <c r="C15" s="462"/>
      <c r="D15" s="463"/>
      <c r="E15" s="463"/>
      <c r="F15" s="463"/>
      <c r="G15" s="464">
        <f t="shared" ref="G15:G122" si="0">D15+F15</f>
        <v>0</v>
      </c>
      <c r="H15" s="465">
        <f t="shared" ref="H15" si="1">G15+C15</f>
        <v>0</v>
      </c>
      <c r="I15" s="463"/>
      <c r="J15" s="465">
        <f>K15+L15</f>
        <v>0</v>
      </c>
      <c r="K15" s="463"/>
      <c r="L15" s="463"/>
      <c r="M15" s="463"/>
      <c r="N15" s="463"/>
      <c r="O15" s="527">
        <f t="shared" ref="O15:O122" si="2">SUM(H15-J15)</f>
        <v>0</v>
      </c>
      <c r="P15" s="87"/>
      <c r="Q15" s="87"/>
      <c r="R15" s="88"/>
      <c r="S15" s="526"/>
      <c r="T15" s="88"/>
      <c r="U15" s="466">
        <f>W15+Y15+Z15+AA15+AB15+AC15</f>
        <v>0</v>
      </c>
      <c r="V15" s="87"/>
      <c r="W15" s="87"/>
      <c r="X15" s="87"/>
      <c r="Y15" s="87"/>
      <c r="Z15" s="87"/>
      <c r="AA15" s="87"/>
      <c r="AB15" s="87"/>
      <c r="AC15" s="88"/>
      <c r="AD15" s="467"/>
    </row>
    <row r="16" spans="1:30" ht="16.5" x14ac:dyDescent="0.2">
      <c r="A16" s="509" t="s">
        <v>387</v>
      </c>
      <c r="B16" s="520" t="s">
        <v>3</v>
      </c>
      <c r="C16" s="462">
        <v>2</v>
      </c>
      <c r="D16" s="463">
        <v>2</v>
      </c>
      <c r="E16" s="463"/>
      <c r="F16" s="463"/>
      <c r="G16" s="464">
        <f t="shared" ref="G16:G79" si="3">D16+F16</f>
        <v>2</v>
      </c>
      <c r="H16" s="465">
        <f t="shared" ref="H16:H79" si="4">G16+C16</f>
        <v>4</v>
      </c>
      <c r="I16" s="463"/>
      <c r="J16" s="465">
        <f t="shared" ref="J16:J79" si="5">K16+L16</f>
        <v>2</v>
      </c>
      <c r="K16" s="463">
        <v>2</v>
      </c>
      <c r="L16" s="463"/>
      <c r="M16" s="463"/>
      <c r="N16" s="463"/>
      <c r="O16" s="527">
        <f t="shared" ref="O16:O79" si="6">SUM(H16-J16)</f>
        <v>2</v>
      </c>
      <c r="P16" s="87">
        <v>2</v>
      </c>
      <c r="Q16" s="87"/>
      <c r="R16" s="88"/>
      <c r="S16" s="526">
        <v>2</v>
      </c>
      <c r="T16" s="88"/>
      <c r="U16" s="466">
        <f t="shared" ref="U16:U79" si="7">W16+Y16+Z16+AA16+AB16+AC16</f>
        <v>2</v>
      </c>
      <c r="V16" s="87"/>
      <c r="W16" s="87">
        <v>1</v>
      </c>
      <c r="X16" s="87">
        <v>1</v>
      </c>
      <c r="Y16" s="87">
        <v>1</v>
      </c>
      <c r="Z16" s="87"/>
      <c r="AA16" s="87"/>
      <c r="AB16" s="87"/>
      <c r="AC16" s="88"/>
      <c r="AD16" s="467"/>
    </row>
    <row r="17" spans="1:31" x14ac:dyDescent="0.2">
      <c r="A17" s="494" t="s">
        <v>491</v>
      </c>
      <c r="B17" s="519" t="s">
        <v>217</v>
      </c>
      <c r="C17" s="462"/>
      <c r="D17" s="463">
        <v>1</v>
      </c>
      <c r="E17" s="463"/>
      <c r="F17" s="463"/>
      <c r="G17" s="464">
        <f t="shared" si="3"/>
        <v>1</v>
      </c>
      <c r="H17" s="465">
        <f t="shared" si="4"/>
        <v>1</v>
      </c>
      <c r="I17" s="463"/>
      <c r="J17" s="465">
        <f t="shared" si="5"/>
        <v>1</v>
      </c>
      <c r="K17" s="463">
        <v>1</v>
      </c>
      <c r="L17" s="463"/>
      <c r="M17" s="463"/>
      <c r="N17" s="463"/>
      <c r="O17" s="527">
        <f t="shared" si="6"/>
        <v>0</v>
      </c>
      <c r="P17" s="87">
        <v>1</v>
      </c>
      <c r="Q17" s="87"/>
      <c r="R17" s="88"/>
      <c r="S17" s="526">
        <v>1</v>
      </c>
      <c r="T17" s="88"/>
      <c r="U17" s="466">
        <f t="shared" si="7"/>
        <v>1</v>
      </c>
      <c r="V17" s="87"/>
      <c r="W17" s="87"/>
      <c r="X17" s="87"/>
      <c r="Y17" s="87">
        <v>1</v>
      </c>
      <c r="Z17" s="87"/>
      <c r="AA17" s="87"/>
      <c r="AB17" s="87"/>
      <c r="AC17" s="88"/>
      <c r="AD17" s="467"/>
    </row>
    <row r="18" spans="1:31" x14ac:dyDescent="0.2">
      <c r="A18" s="501" t="s">
        <v>492</v>
      </c>
      <c r="B18" s="521" t="s">
        <v>218</v>
      </c>
      <c r="C18" s="462"/>
      <c r="D18" s="463"/>
      <c r="E18" s="463"/>
      <c r="F18" s="463"/>
      <c r="G18" s="464">
        <f t="shared" si="3"/>
        <v>0</v>
      </c>
      <c r="H18" s="465">
        <f t="shared" si="4"/>
        <v>0</v>
      </c>
      <c r="I18" s="463"/>
      <c r="J18" s="465">
        <f t="shared" si="5"/>
        <v>0</v>
      </c>
      <c r="K18" s="463"/>
      <c r="L18" s="463"/>
      <c r="M18" s="463"/>
      <c r="N18" s="463"/>
      <c r="O18" s="527">
        <f t="shared" si="6"/>
        <v>0</v>
      </c>
      <c r="P18" s="87"/>
      <c r="Q18" s="87"/>
      <c r="R18" s="88"/>
      <c r="S18" s="526"/>
      <c r="T18" s="88"/>
      <c r="U18" s="466">
        <f t="shared" si="7"/>
        <v>0</v>
      </c>
      <c r="V18" s="87"/>
      <c r="W18" s="87"/>
      <c r="X18" s="87"/>
      <c r="Y18" s="87"/>
      <c r="Z18" s="87"/>
      <c r="AA18" s="87"/>
      <c r="AB18" s="87"/>
      <c r="AC18" s="88"/>
      <c r="AD18" s="467"/>
    </row>
    <row r="19" spans="1:31" ht="51" x14ac:dyDescent="0.2">
      <c r="A19" s="502" t="s">
        <v>493</v>
      </c>
      <c r="B19" s="522" t="s">
        <v>219</v>
      </c>
      <c r="C19" s="462"/>
      <c r="D19" s="463"/>
      <c r="E19" s="463"/>
      <c r="F19" s="463"/>
      <c r="G19" s="464">
        <f t="shared" si="3"/>
        <v>0</v>
      </c>
      <c r="H19" s="465">
        <f t="shared" si="4"/>
        <v>0</v>
      </c>
      <c r="I19" s="463"/>
      <c r="J19" s="465">
        <f t="shared" si="5"/>
        <v>0</v>
      </c>
      <c r="K19" s="463"/>
      <c r="L19" s="463"/>
      <c r="M19" s="463"/>
      <c r="N19" s="463"/>
      <c r="O19" s="527">
        <f t="shared" si="6"/>
        <v>0</v>
      </c>
      <c r="P19" s="87"/>
      <c r="Q19" s="87"/>
      <c r="R19" s="88"/>
      <c r="S19" s="526"/>
      <c r="T19" s="88"/>
      <c r="U19" s="466">
        <f t="shared" si="7"/>
        <v>0</v>
      </c>
      <c r="V19" s="87"/>
      <c r="W19" s="87"/>
      <c r="X19" s="87"/>
      <c r="Y19" s="87"/>
      <c r="Z19" s="87"/>
      <c r="AA19" s="87"/>
      <c r="AB19" s="87"/>
      <c r="AC19" s="88"/>
      <c r="AD19" s="467"/>
    </row>
    <row r="20" spans="1:31" x14ac:dyDescent="0.2">
      <c r="A20" s="502" t="s">
        <v>389</v>
      </c>
      <c r="B20" s="522" t="s">
        <v>388</v>
      </c>
      <c r="C20" s="462"/>
      <c r="D20" s="463"/>
      <c r="E20" s="463"/>
      <c r="F20" s="463"/>
      <c r="G20" s="464">
        <f t="shared" si="3"/>
        <v>0</v>
      </c>
      <c r="H20" s="465">
        <f t="shared" si="4"/>
        <v>0</v>
      </c>
      <c r="I20" s="463"/>
      <c r="J20" s="465">
        <f t="shared" si="5"/>
        <v>0</v>
      </c>
      <c r="K20" s="463"/>
      <c r="L20" s="463"/>
      <c r="M20" s="463"/>
      <c r="N20" s="463"/>
      <c r="O20" s="527">
        <f t="shared" si="6"/>
        <v>0</v>
      </c>
      <c r="P20" s="87"/>
      <c r="Q20" s="87"/>
      <c r="R20" s="88"/>
      <c r="S20" s="526"/>
      <c r="T20" s="88"/>
      <c r="U20" s="466">
        <f t="shared" si="7"/>
        <v>0</v>
      </c>
      <c r="V20" s="87"/>
      <c r="W20" s="87"/>
      <c r="X20" s="87"/>
      <c r="Y20" s="87"/>
      <c r="Z20" s="87"/>
      <c r="AA20" s="87"/>
      <c r="AB20" s="87"/>
      <c r="AC20" s="88"/>
      <c r="AD20" s="467"/>
    </row>
    <row r="21" spans="1:31" ht="25.5" x14ac:dyDescent="0.2">
      <c r="A21" s="502" t="s">
        <v>390</v>
      </c>
      <c r="B21" s="522" t="s">
        <v>391</v>
      </c>
      <c r="C21" s="462">
        <v>2</v>
      </c>
      <c r="D21" s="463">
        <v>1</v>
      </c>
      <c r="E21" s="463"/>
      <c r="F21" s="463"/>
      <c r="G21" s="464">
        <f t="shared" si="3"/>
        <v>1</v>
      </c>
      <c r="H21" s="465">
        <f t="shared" si="4"/>
        <v>3</v>
      </c>
      <c r="I21" s="463"/>
      <c r="J21" s="465">
        <f t="shared" si="5"/>
        <v>1</v>
      </c>
      <c r="K21" s="463">
        <v>1</v>
      </c>
      <c r="L21" s="463"/>
      <c r="M21" s="463"/>
      <c r="N21" s="463"/>
      <c r="O21" s="527">
        <f t="shared" si="6"/>
        <v>2</v>
      </c>
      <c r="P21" s="87">
        <v>1</v>
      </c>
      <c r="Q21" s="87"/>
      <c r="R21" s="88"/>
      <c r="S21" s="526">
        <v>1</v>
      </c>
      <c r="T21" s="88"/>
      <c r="U21" s="466">
        <f t="shared" si="7"/>
        <v>1</v>
      </c>
      <c r="V21" s="87"/>
      <c r="W21" s="87">
        <v>1</v>
      </c>
      <c r="X21" s="87">
        <v>1</v>
      </c>
      <c r="Y21" s="87"/>
      <c r="Z21" s="87"/>
      <c r="AA21" s="87"/>
      <c r="AB21" s="87"/>
      <c r="AC21" s="88"/>
      <c r="AD21" s="467"/>
    </row>
    <row r="22" spans="1:31" x14ac:dyDescent="0.2">
      <c r="A22" s="502" t="s">
        <v>494</v>
      </c>
      <c r="B22" s="522" t="s">
        <v>392</v>
      </c>
      <c r="C22" s="462"/>
      <c r="D22" s="463"/>
      <c r="E22" s="463"/>
      <c r="F22" s="463"/>
      <c r="G22" s="464">
        <f t="shared" si="3"/>
        <v>0</v>
      </c>
      <c r="H22" s="465">
        <f t="shared" si="4"/>
        <v>0</v>
      </c>
      <c r="I22" s="463"/>
      <c r="J22" s="465">
        <f t="shared" si="5"/>
        <v>0</v>
      </c>
      <c r="K22" s="463"/>
      <c r="L22" s="463"/>
      <c r="M22" s="463"/>
      <c r="N22" s="463"/>
      <c r="O22" s="527">
        <f t="shared" si="6"/>
        <v>0</v>
      </c>
      <c r="P22" s="87"/>
      <c r="Q22" s="87"/>
      <c r="R22" s="88"/>
      <c r="S22" s="526"/>
      <c r="T22" s="88"/>
      <c r="U22" s="466">
        <f t="shared" si="7"/>
        <v>0</v>
      </c>
      <c r="V22" s="87"/>
      <c r="W22" s="87"/>
      <c r="X22" s="87"/>
      <c r="Y22" s="87"/>
      <c r="Z22" s="87"/>
      <c r="AA22" s="87"/>
      <c r="AB22" s="87"/>
      <c r="AC22" s="88"/>
      <c r="AD22" s="467"/>
    </row>
    <row r="23" spans="1:31" x14ac:dyDescent="0.2">
      <c r="A23" s="502" t="s">
        <v>495</v>
      </c>
      <c r="B23" s="522" t="s">
        <v>393</v>
      </c>
      <c r="C23" s="462"/>
      <c r="D23" s="463"/>
      <c r="E23" s="463"/>
      <c r="F23" s="463"/>
      <c r="G23" s="464">
        <f t="shared" si="3"/>
        <v>0</v>
      </c>
      <c r="H23" s="465">
        <f t="shared" si="4"/>
        <v>0</v>
      </c>
      <c r="I23" s="463"/>
      <c r="J23" s="465">
        <f t="shared" si="5"/>
        <v>0</v>
      </c>
      <c r="K23" s="463"/>
      <c r="L23" s="463"/>
      <c r="M23" s="463"/>
      <c r="N23" s="463"/>
      <c r="O23" s="527">
        <f t="shared" si="6"/>
        <v>0</v>
      </c>
      <c r="P23" s="87"/>
      <c r="Q23" s="87"/>
      <c r="R23" s="88"/>
      <c r="S23" s="526"/>
      <c r="T23" s="88"/>
      <c r="U23" s="466">
        <f t="shared" si="7"/>
        <v>0</v>
      </c>
      <c r="V23" s="87"/>
      <c r="W23" s="87"/>
      <c r="X23" s="87"/>
      <c r="Y23" s="87"/>
      <c r="Z23" s="87"/>
      <c r="AA23" s="87"/>
      <c r="AB23" s="87"/>
      <c r="AC23" s="88"/>
      <c r="AD23" s="467"/>
    </row>
    <row r="24" spans="1:31" x14ac:dyDescent="0.2">
      <c r="A24" s="502" t="s">
        <v>496</v>
      </c>
      <c r="B24" s="523" t="s">
        <v>394</v>
      </c>
      <c r="C24" s="462"/>
      <c r="D24" s="463"/>
      <c r="E24" s="463"/>
      <c r="F24" s="463"/>
      <c r="G24" s="464">
        <f t="shared" si="3"/>
        <v>0</v>
      </c>
      <c r="H24" s="465">
        <f t="shared" si="4"/>
        <v>0</v>
      </c>
      <c r="I24" s="463"/>
      <c r="J24" s="465">
        <f t="shared" si="5"/>
        <v>0</v>
      </c>
      <c r="K24" s="463"/>
      <c r="L24" s="463"/>
      <c r="M24" s="463"/>
      <c r="N24" s="463"/>
      <c r="O24" s="527">
        <f t="shared" si="6"/>
        <v>0</v>
      </c>
      <c r="P24" s="87"/>
      <c r="Q24" s="87"/>
      <c r="R24" s="88"/>
      <c r="S24" s="526"/>
      <c r="T24" s="88"/>
      <c r="U24" s="466">
        <f t="shared" si="7"/>
        <v>0</v>
      </c>
      <c r="V24" s="87"/>
      <c r="W24" s="87"/>
      <c r="X24" s="87"/>
      <c r="Y24" s="87"/>
      <c r="Z24" s="87"/>
      <c r="AA24" s="87"/>
      <c r="AB24" s="87"/>
      <c r="AC24" s="88"/>
      <c r="AD24" s="467"/>
    </row>
    <row r="25" spans="1:31" ht="33" x14ac:dyDescent="0.2">
      <c r="A25" s="510" t="s">
        <v>395</v>
      </c>
      <c r="B25" s="524" t="s">
        <v>34</v>
      </c>
      <c r="C25" s="462"/>
      <c r="D25" s="463">
        <v>1</v>
      </c>
      <c r="E25" s="463"/>
      <c r="F25" s="463"/>
      <c r="G25" s="464">
        <f t="shared" si="3"/>
        <v>1</v>
      </c>
      <c r="H25" s="465">
        <f t="shared" si="4"/>
        <v>1</v>
      </c>
      <c r="I25" s="463"/>
      <c r="J25" s="465">
        <f t="shared" si="5"/>
        <v>1</v>
      </c>
      <c r="K25" s="463"/>
      <c r="L25" s="463">
        <v>1</v>
      </c>
      <c r="M25" s="463">
        <v>1</v>
      </c>
      <c r="N25" s="463">
        <v>1</v>
      </c>
      <c r="O25" s="527">
        <f t="shared" si="6"/>
        <v>0</v>
      </c>
      <c r="P25" s="87"/>
      <c r="Q25" s="87">
        <v>1</v>
      </c>
      <c r="R25" s="88"/>
      <c r="S25" s="526">
        <v>1</v>
      </c>
      <c r="T25" s="88"/>
      <c r="U25" s="466">
        <f t="shared" si="7"/>
        <v>1</v>
      </c>
      <c r="V25" s="87"/>
      <c r="W25" s="87">
        <v>1</v>
      </c>
      <c r="X25" s="87">
        <v>1</v>
      </c>
      <c r="Y25" s="87"/>
      <c r="Z25" s="87"/>
      <c r="AA25" s="87"/>
      <c r="AB25" s="87"/>
      <c r="AC25" s="88"/>
      <c r="AD25" s="467">
        <v>1</v>
      </c>
    </row>
    <row r="26" spans="1:31" ht="25.5" x14ac:dyDescent="0.2">
      <c r="A26" s="554" t="s">
        <v>512</v>
      </c>
      <c r="B26" s="522" t="s">
        <v>474</v>
      </c>
      <c r="C26" s="462"/>
      <c r="D26" s="463"/>
      <c r="E26" s="463"/>
      <c r="F26" s="463"/>
      <c r="G26" s="464">
        <f t="shared" si="3"/>
        <v>0</v>
      </c>
      <c r="H26" s="465">
        <f t="shared" si="4"/>
        <v>0</v>
      </c>
      <c r="I26" s="463"/>
      <c r="J26" s="465">
        <f t="shared" si="5"/>
        <v>0</v>
      </c>
      <c r="K26" s="463"/>
      <c r="L26" s="463"/>
      <c r="M26" s="463"/>
      <c r="N26" s="463"/>
      <c r="O26" s="527">
        <f t="shared" si="6"/>
        <v>0</v>
      </c>
      <c r="P26" s="87"/>
      <c r="Q26" s="87"/>
      <c r="R26" s="88"/>
      <c r="S26" s="526"/>
      <c r="T26" s="88"/>
      <c r="U26" s="466">
        <f t="shared" si="7"/>
        <v>0</v>
      </c>
      <c r="V26" s="87"/>
      <c r="W26" s="87"/>
      <c r="X26" s="87"/>
      <c r="Y26" s="87"/>
      <c r="Z26" s="87"/>
      <c r="AA26" s="87"/>
      <c r="AB26" s="87"/>
      <c r="AC26" s="88"/>
      <c r="AD26" s="467"/>
    </row>
    <row r="27" spans="1:31" ht="63.75" x14ac:dyDescent="0.2">
      <c r="A27" s="555" t="s">
        <v>498</v>
      </c>
      <c r="B27" s="522" t="s">
        <v>428</v>
      </c>
      <c r="C27" s="462"/>
      <c r="D27" s="463">
        <v>1</v>
      </c>
      <c r="E27" s="463"/>
      <c r="F27" s="463"/>
      <c r="G27" s="464">
        <f t="shared" si="3"/>
        <v>1</v>
      </c>
      <c r="H27" s="465">
        <f t="shared" si="4"/>
        <v>1</v>
      </c>
      <c r="I27" s="463"/>
      <c r="J27" s="465">
        <f t="shared" si="5"/>
        <v>1</v>
      </c>
      <c r="K27" s="463"/>
      <c r="L27" s="463">
        <v>1</v>
      </c>
      <c r="M27" s="463">
        <v>1</v>
      </c>
      <c r="N27" s="463">
        <v>1</v>
      </c>
      <c r="O27" s="527">
        <f t="shared" si="6"/>
        <v>0</v>
      </c>
      <c r="P27" s="87"/>
      <c r="Q27" s="87">
        <v>1</v>
      </c>
      <c r="R27" s="88"/>
      <c r="S27" s="526">
        <v>1</v>
      </c>
      <c r="T27" s="88"/>
      <c r="U27" s="466">
        <f t="shared" si="7"/>
        <v>1</v>
      </c>
      <c r="V27" s="87"/>
      <c r="W27" s="87">
        <v>1</v>
      </c>
      <c r="X27" s="87">
        <v>1</v>
      </c>
      <c r="Y27" s="87"/>
      <c r="Z27" s="87"/>
      <c r="AA27" s="87"/>
      <c r="AB27" s="87"/>
      <c r="AC27" s="88"/>
      <c r="AD27" s="467">
        <v>1</v>
      </c>
      <c r="AE27" s="2" t="s">
        <v>179</v>
      </c>
    </row>
    <row r="28" spans="1:31" ht="16.5" x14ac:dyDescent="0.2">
      <c r="A28" s="510" t="s">
        <v>396</v>
      </c>
      <c r="B28" s="524" t="s">
        <v>35</v>
      </c>
      <c r="C28" s="462"/>
      <c r="D28" s="463"/>
      <c r="E28" s="463"/>
      <c r="F28" s="463"/>
      <c r="G28" s="464">
        <f t="shared" si="3"/>
        <v>0</v>
      </c>
      <c r="H28" s="465">
        <f t="shared" si="4"/>
        <v>0</v>
      </c>
      <c r="I28" s="463"/>
      <c r="J28" s="465">
        <f t="shared" si="5"/>
        <v>0</v>
      </c>
      <c r="K28" s="463"/>
      <c r="L28" s="463"/>
      <c r="M28" s="463"/>
      <c r="N28" s="463"/>
      <c r="O28" s="527">
        <f t="shared" si="6"/>
        <v>0</v>
      </c>
      <c r="P28" s="87"/>
      <c r="Q28" s="87"/>
      <c r="R28" s="88"/>
      <c r="S28" s="526"/>
      <c r="T28" s="88"/>
      <c r="U28" s="466">
        <f t="shared" si="7"/>
        <v>0</v>
      </c>
      <c r="V28" s="87"/>
      <c r="W28" s="87"/>
      <c r="X28" s="87"/>
      <c r="Y28" s="87"/>
      <c r="Z28" s="87"/>
      <c r="AA28" s="87"/>
      <c r="AB28" s="87"/>
      <c r="AC28" s="88"/>
      <c r="AD28" s="467"/>
    </row>
    <row r="29" spans="1:31" x14ac:dyDescent="0.2">
      <c r="A29" s="495" t="s">
        <v>499</v>
      </c>
      <c r="B29" s="523" t="s">
        <v>429</v>
      </c>
      <c r="C29" s="462"/>
      <c r="D29" s="463"/>
      <c r="E29" s="463"/>
      <c r="F29" s="463"/>
      <c r="G29" s="464">
        <f t="shared" si="3"/>
        <v>0</v>
      </c>
      <c r="H29" s="465">
        <f t="shared" si="4"/>
        <v>0</v>
      </c>
      <c r="I29" s="463"/>
      <c r="J29" s="465">
        <f t="shared" si="5"/>
        <v>0</v>
      </c>
      <c r="K29" s="463"/>
      <c r="L29" s="463"/>
      <c r="M29" s="463"/>
      <c r="N29" s="463"/>
      <c r="O29" s="527">
        <f t="shared" si="6"/>
        <v>0</v>
      </c>
      <c r="P29" s="87"/>
      <c r="Q29" s="87"/>
      <c r="R29" s="88"/>
      <c r="S29" s="526"/>
      <c r="T29" s="88"/>
      <c r="U29" s="466">
        <f t="shared" si="7"/>
        <v>0</v>
      </c>
      <c r="V29" s="87"/>
      <c r="W29" s="87"/>
      <c r="X29" s="87"/>
      <c r="Y29" s="87"/>
      <c r="Z29" s="87"/>
      <c r="AA29" s="87"/>
      <c r="AB29" s="87"/>
      <c r="AC29" s="88"/>
      <c r="AD29" s="467"/>
    </row>
    <row r="30" spans="1:31" x14ac:dyDescent="0.2">
      <c r="A30" s="503" t="s">
        <v>500</v>
      </c>
      <c r="B30" s="523" t="s">
        <v>430</v>
      </c>
      <c r="C30" s="462"/>
      <c r="D30" s="463"/>
      <c r="E30" s="463"/>
      <c r="F30" s="463"/>
      <c r="G30" s="464">
        <f t="shared" si="3"/>
        <v>0</v>
      </c>
      <c r="H30" s="465">
        <f t="shared" si="4"/>
        <v>0</v>
      </c>
      <c r="I30" s="463"/>
      <c r="J30" s="465">
        <f t="shared" si="5"/>
        <v>0</v>
      </c>
      <c r="K30" s="463"/>
      <c r="L30" s="463"/>
      <c r="M30" s="463"/>
      <c r="N30" s="463"/>
      <c r="O30" s="527">
        <f t="shared" si="6"/>
        <v>0</v>
      </c>
      <c r="P30" s="87"/>
      <c r="Q30" s="87"/>
      <c r="R30" s="88"/>
      <c r="S30" s="526"/>
      <c r="T30" s="88"/>
      <c r="U30" s="466">
        <f t="shared" si="7"/>
        <v>0</v>
      </c>
      <c r="V30" s="87"/>
      <c r="W30" s="87"/>
      <c r="X30" s="87"/>
      <c r="Y30" s="87"/>
      <c r="Z30" s="87"/>
      <c r="AA30" s="87"/>
      <c r="AB30" s="87"/>
      <c r="AC30" s="88"/>
      <c r="AD30" s="467"/>
    </row>
    <row r="31" spans="1:31" x14ac:dyDescent="0.2">
      <c r="A31" s="503" t="s">
        <v>501</v>
      </c>
      <c r="B31" s="523" t="s">
        <v>431</v>
      </c>
      <c r="C31" s="462"/>
      <c r="D31" s="463"/>
      <c r="E31" s="463"/>
      <c r="F31" s="463"/>
      <c r="G31" s="464">
        <f t="shared" si="3"/>
        <v>0</v>
      </c>
      <c r="H31" s="465">
        <f t="shared" si="4"/>
        <v>0</v>
      </c>
      <c r="I31" s="463"/>
      <c r="J31" s="465">
        <f t="shared" si="5"/>
        <v>0</v>
      </c>
      <c r="K31" s="463"/>
      <c r="L31" s="463"/>
      <c r="M31" s="463"/>
      <c r="N31" s="463"/>
      <c r="O31" s="527">
        <f t="shared" si="6"/>
        <v>0</v>
      </c>
      <c r="P31" s="87"/>
      <c r="Q31" s="87"/>
      <c r="R31" s="88"/>
      <c r="S31" s="526"/>
      <c r="T31" s="88"/>
      <c r="U31" s="466">
        <f t="shared" si="7"/>
        <v>0</v>
      </c>
      <c r="V31" s="87"/>
      <c r="W31" s="87"/>
      <c r="X31" s="87"/>
      <c r="Y31" s="87"/>
      <c r="Z31" s="87"/>
      <c r="AA31" s="87"/>
      <c r="AB31" s="87"/>
      <c r="AC31" s="88"/>
      <c r="AD31" s="467"/>
    </row>
    <row r="32" spans="1:31" x14ac:dyDescent="0.2">
      <c r="A32" s="503" t="s">
        <v>502</v>
      </c>
      <c r="B32" s="523" t="s">
        <v>36</v>
      </c>
      <c r="C32" s="462"/>
      <c r="D32" s="463"/>
      <c r="E32" s="463"/>
      <c r="F32" s="463"/>
      <c r="G32" s="464">
        <f t="shared" si="3"/>
        <v>0</v>
      </c>
      <c r="H32" s="465">
        <f t="shared" si="4"/>
        <v>0</v>
      </c>
      <c r="I32" s="463"/>
      <c r="J32" s="465">
        <f t="shared" si="5"/>
        <v>0</v>
      </c>
      <c r="K32" s="463"/>
      <c r="L32" s="463"/>
      <c r="M32" s="463"/>
      <c r="N32" s="463"/>
      <c r="O32" s="527">
        <f t="shared" si="6"/>
        <v>0</v>
      </c>
      <c r="P32" s="87"/>
      <c r="Q32" s="87"/>
      <c r="R32" s="88"/>
      <c r="S32" s="526"/>
      <c r="T32" s="88"/>
      <c r="U32" s="466">
        <f t="shared" si="7"/>
        <v>0</v>
      </c>
      <c r="V32" s="87"/>
      <c r="W32" s="87"/>
      <c r="X32" s="87"/>
      <c r="Y32" s="87"/>
      <c r="Z32" s="87"/>
      <c r="AA32" s="87"/>
      <c r="AB32" s="87"/>
      <c r="AC32" s="88"/>
      <c r="AD32" s="467"/>
    </row>
    <row r="33" spans="1:30" ht="76.5" x14ac:dyDescent="0.2">
      <c r="A33" s="503" t="s">
        <v>503</v>
      </c>
      <c r="B33" s="523" t="s">
        <v>475</v>
      </c>
      <c r="C33" s="462"/>
      <c r="D33" s="463"/>
      <c r="E33" s="463"/>
      <c r="F33" s="463"/>
      <c r="G33" s="464">
        <f t="shared" si="3"/>
        <v>0</v>
      </c>
      <c r="H33" s="465">
        <f t="shared" si="4"/>
        <v>0</v>
      </c>
      <c r="I33" s="463"/>
      <c r="J33" s="465">
        <f t="shared" si="5"/>
        <v>0</v>
      </c>
      <c r="K33" s="463"/>
      <c r="L33" s="463"/>
      <c r="M33" s="463"/>
      <c r="N33" s="463"/>
      <c r="O33" s="527">
        <f t="shared" si="6"/>
        <v>0</v>
      </c>
      <c r="P33" s="87"/>
      <c r="Q33" s="87"/>
      <c r="R33" s="88"/>
      <c r="S33" s="526"/>
      <c r="T33" s="88"/>
      <c r="U33" s="466">
        <f t="shared" si="7"/>
        <v>0</v>
      </c>
      <c r="V33" s="87"/>
      <c r="W33" s="87"/>
      <c r="X33" s="87"/>
      <c r="Y33" s="87"/>
      <c r="Z33" s="87"/>
      <c r="AA33" s="87"/>
      <c r="AB33" s="87"/>
      <c r="AC33" s="88"/>
      <c r="AD33" s="467"/>
    </row>
    <row r="34" spans="1:30" x14ac:dyDescent="0.2">
      <c r="A34" s="503" t="s">
        <v>504</v>
      </c>
      <c r="B34" s="523" t="s">
        <v>476</v>
      </c>
      <c r="C34" s="462"/>
      <c r="D34" s="463"/>
      <c r="E34" s="463"/>
      <c r="F34" s="463"/>
      <c r="G34" s="464">
        <f t="shared" si="3"/>
        <v>0</v>
      </c>
      <c r="H34" s="465">
        <f t="shared" si="4"/>
        <v>0</v>
      </c>
      <c r="I34" s="463"/>
      <c r="J34" s="465">
        <f t="shared" si="5"/>
        <v>0</v>
      </c>
      <c r="K34" s="463"/>
      <c r="L34" s="463"/>
      <c r="M34" s="463"/>
      <c r="N34" s="463"/>
      <c r="O34" s="527">
        <f t="shared" si="6"/>
        <v>0</v>
      </c>
      <c r="P34" s="87"/>
      <c r="Q34" s="87"/>
      <c r="R34" s="88"/>
      <c r="S34" s="526"/>
      <c r="T34" s="88"/>
      <c r="U34" s="466">
        <f t="shared" si="7"/>
        <v>0</v>
      </c>
      <c r="V34" s="87"/>
      <c r="W34" s="87"/>
      <c r="X34" s="87"/>
      <c r="Y34" s="87"/>
      <c r="Z34" s="87"/>
      <c r="AA34" s="87"/>
      <c r="AB34" s="87"/>
      <c r="AC34" s="88"/>
      <c r="AD34" s="467"/>
    </row>
    <row r="35" spans="1:30" ht="25.5" x14ac:dyDescent="0.2">
      <c r="A35" s="503" t="s">
        <v>490</v>
      </c>
      <c r="B35" s="523" t="s">
        <v>489</v>
      </c>
      <c r="C35" s="462"/>
      <c r="D35" s="463"/>
      <c r="E35" s="463"/>
      <c r="F35" s="463"/>
      <c r="G35" s="464">
        <f t="shared" si="3"/>
        <v>0</v>
      </c>
      <c r="H35" s="465">
        <f t="shared" si="4"/>
        <v>0</v>
      </c>
      <c r="I35" s="463"/>
      <c r="J35" s="465">
        <f t="shared" si="5"/>
        <v>0</v>
      </c>
      <c r="K35" s="463"/>
      <c r="L35" s="463"/>
      <c r="M35" s="463"/>
      <c r="N35" s="463"/>
      <c r="O35" s="527">
        <f t="shared" si="6"/>
        <v>0</v>
      </c>
      <c r="P35" s="87"/>
      <c r="Q35" s="87"/>
      <c r="R35" s="88"/>
      <c r="S35" s="526"/>
      <c r="T35" s="88"/>
      <c r="U35" s="466">
        <f t="shared" si="7"/>
        <v>0</v>
      </c>
      <c r="V35" s="87"/>
      <c r="W35" s="87"/>
      <c r="X35" s="87"/>
      <c r="Y35" s="87"/>
      <c r="Z35" s="87"/>
      <c r="AA35" s="87"/>
      <c r="AB35" s="87"/>
      <c r="AC35" s="88"/>
      <c r="AD35" s="467"/>
    </row>
    <row r="36" spans="1:30" x14ac:dyDescent="0.2">
      <c r="A36" s="503" t="s">
        <v>505</v>
      </c>
      <c r="B36" s="523" t="s">
        <v>432</v>
      </c>
      <c r="C36" s="462"/>
      <c r="D36" s="463"/>
      <c r="E36" s="463"/>
      <c r="F36" s="463"/>
      <c r="G36" s="464">
        <f t="shared" si="3"/>
        <v>0</v>
      </c>
      <c r="H36" s="465">
        <f t="shared" si="4"/>
        <v>0</v>
      </c>
      <c r="I36" s="463"/>
      <c r="J36" s="465">
        <f t="shared" si="5"/>
        <v>0</v>
      </c>
      <c r="K36" s="463"/>
      <c r="L36" s="463"/>
      <c r="M36" s="463"/>
      <c r="N36" s="463"/>
      <c r="O36" s="527">
        <f t="shared" si="6"/>
        <v>0</v>
      </c>
      <c r="P36" s="87"/>
      <c r="Q36" s="87"/>
      <c r="R36" s="88"/>
      <c r="S36" s="526"/>
      <c r="T36" s="88"/>
      <c r="U36" s="466">
        <f t="shared" si="7"/>
        <v>0</v>
      </c>
      <c r="V36" s="87"/>
      <c r="W36" s="87"/>
      <c r="X36" s="87"/>
      <c r="Y36" s="87"/>
      <c r="Z36" s="87"/>
      <c r="AA36" s="87"/>
      <c r="AB36" s="87"/>
      <c r="AC36" s="88"/>
      <c r="AD36" s="467"/>
    </row>
    <row r="37" spans="1:30" x14ac:dyDescent="0.2">
      <c r="A37" s="503" t="s">
        <v>506</v>
      </c>
      <c r="B37" s="523" t="s">
        <v>433</v>
      </c>
      <c r="C37" s="462"/>
      <c r="D37" s="463"/>
      <c r="E37" s="463"/>
      <c r="F37" s="463"/>
      <c r="G37" s="464">
        <f t="shared" si="3"/>
        <v>0</v>
      </c>
      <c r="H37" s="465">
        <f t="shared" si="4"/>
        <v>0</v>
      </c>
      <c r="I37" s="463"/>
      <c r="J37" s="465">
        <f t="shared" si="5"/>
        <v>0</v>
      </c>
      <c r="K37" s="463"/>
      <c r="L37" s="463"/>
      <c r="M37" s="463"/>
      <c r="N37" s="463"/>
      <c r="O37" s="527">
        <f t="shared" si="6"/>
        <v>0</v>
      </c>
      <c r="P37" s="87"/>
      <c r="Q37" s="87"/>
      <c r="R37" s="88"/>
      <c r="S37" s="526"/>
      <c r="T37" s="88"/>
      <c r="U37" s="466">
        <f t="shared" si="7"/>
        <v>0</v>
      </c>
      <c r="V37" s="87"/>
      <c r="W37" s="87"/>
      <c r="X37" s="87"/>
      <c r="Y37" s="87"/>
      <c r="Z37" s="87"/>
      <c r="AA37" s="87"/>
      <c r="AB37" s="87"/>
      <c r="AC37" s="88"/>
      <c r="AD37" s="467"/>
    </row>
    <row r="38" spans="1:30" ht="25.5" x14ac:dyDescent="0.2">
      <c r="A38" s="503" t="s">
        <v>507</v>
      </c>
      <c r="B38" s="523" t="s">
        <v>477</v>
      </c>
      <c r="C38" s="462"/>
      <c r="D38" s="463"/>
      <c r="E38" s="463"/>
      <c r="F38" s="463"/>
      <c r="G38" s="464">
        <f t="shared" si="3"/>
        <v>0</v>
      </c>
      <c r="H38" s="465">
        <f t="shared" si="4"/>
        <v>0</v>
      </c>
      <c r="I38" s="463"/>
      <c r="J38" s="465">
        <f t="shared" si="5"/>
        <v>0</v>
      </c>
      <c r="K38" s="463"/>
      <c r="L38" s="463"/>
      <c r="M38" s="463"/>
      <c r="N38" s="463"/>
      <c r="O38" s="527">
        <f t="shared" si="6"/>
        <v>0</v>
      </c>
      <c r="P38" s="87"/>
      <c r="Q38" s="87"/>
      <c r="R38" s="88"/>
      <c r="S38" s="526"/>
      <c r="T38" s="88"/>
      <c r="U38" s="466">
        <f t="shared" si="7"/>
        <v>0</v>
      </c>
      <c r="V38" s="87"/>
      <c r="W38" s="87"/>
      <c r="X38" s="87"/>
      <c r="Y38" s="87"/>
      <c r="Z38" s="87"/>
      <c r="AA38" s="87"/>
      <c r="AB38" s="87"/>
      <c r="AC38" s="88"/>
      <c r="AD38" s="467"/>
    </row>
    <row r="39" spans="1:30" ht="25.5" x14ac:dyDescent="0.2">
      <c r="A39" s="503" t="s">
        <v>508</v>
      </c>
      <c r="B39" s="523" t="s">
        <v>478</v>
      </c>
      <c r="C39" s="462"/>
      <c r="D39" s="463"/>
      <c r="E39" s="463"/>
      <c r="F39" s="463"/>
      <c r="G39" s="464">
        <f t="shared" si="3"/>
        <v>0</v>
      </c>
      <c r="H39" s="465">
        <f t="shared" si="4"/>
        <v>0</v>
      </c>
      <c r="I39" s="463"/>
      <c r="J39" s="465">
        <f t="shared" si="5"/>
        <v>0</v>
      </c>
      <c r="K39" s="463"/>
      <c r="L39" s="463"/>
      <c r="M39" s="463"/>
      <c r="N39" s="463"/>
      <c r="O39" s="527">
        <f t="shared" si="6"/>
        <v>0</v>
      </c>
      <c r="P39" s="87"/>
      <c r="Q39" s="87"/>
      <c r="R39" s="88"/>
      <c r="S39" s="526"/>
      <c r="T39" s="88"/>
      <c r="U39" s="466">
        <f t="shared" si="7"/>
        <v>0</v>
      </c>
      <c r="V39" s="87"/>
      <c r="W39" s="87"/>
      <c r="X39" s="87"/>
      <c r="Y39" s="87"/>
      <c r="Z39" s="87"/>
      <c r="AA39" s="87"/>
      <c r="AB39" s="87"/>
      <c r="AC39" s="88"/>
      <c r="AD39" s="467"/>
    </row>
    <row r="40" spans="1:30" ht="25.5" x14ac:dyDescent="0.2">
      <c r="A40" s="503" t="s">
        <v>509</v>
      </c>
      <c r="B40" s="523" t="s">
        <v>479</v>
      </c>
      <c r="C40" s="462"/>
      <c r="D40" s="463"/>
      <c r="E40" s="463"/>
      <c r="F40" s="463"/>
      <c r="G40" s="464">
        <f t="shared" si="3"/>
        <v>0</v>
      </c>
      <c r="H40" s="465">
        <f t="shared" si="4"/>
        <v>0</v>
      </c>
      <c r="I40" s="463"/>
      <c r="J40" s="465">
        <f t="shared" si="5"/>
        <v>0</v>
      </c>
      <c r="K40" s="463"/>
      <c r="L40" s="463"/>
      <c r="M40" s="463"/>
      <c r="N40" s="463"/>
      <c r="O40" s="527">
        <f t="shared" si="6"/>
        <v>0</v>
      </c>
      <c r="P40" s="87"/>
      <c r="Q40" s="87"/>
      <c r="R40" s="88"/>
      <c r="S40" s="526"/>
      <c r="T40" s="88"/>
      <c r="U40" s="466">
        <f t="shared" si="7"/>
        <v>0</v>
      </c>
      <c r="V40" s="87"/>
      <c r="W40" s="87"/>
      <c r="X40" s="87"/>
      <c r="Y40" s="87"/>
      <c r="Z40" s="87"/>
      <c r="AA40" s="87"/>
      <c r="AB40" s="87"/>
      <c r="AC40" s="88"/>
      <c r="AD40" s="467"/>
    </row>
    <row r="41" spans="1:30" ht="25.5" x14ac:dyDescent="0.2">
      <c r="A41" s="503" t="s">
        <v>510</v>
      </c>
      <c r="B41" s="523" t="s">
        <v>480</v>
      </c>
      <c r="C41" s="462"/>
      <c r="D41" s="463"/>
      <c r="E41" s="463"/>
      <c r="F41" s="463"/>
      <c r="G41" s="464">
        <f t="shared" si="3"/>
        <v>0</v>
      </c>
      <c r="H41" s="465">
        <f t="shared" si="4"/>
        <v>0</v>
      </c>
      <c r="I41" s="463"/>
      <c r="J41" s="465">
        <f t="shared" si="5"/>
        <v>0</v>
      </c>
      <c r="K41" s="463"/>
      <c r="L41" s="463"/>
      <c r="M41" s="463"/>
      <c r="N41" s="463"/>
      <c r="O41" s="527">
        <f t="shared" si="6"/>
        <v>0</v>
      </c>
      <c r="P41" s="87"/>
      <c r="Q41" s="87"/>
      <c r="R41" s="88"/>
      <c r="S41" s="526"/>
      <c r="T41" s="88"/>
      <c r="U41" s="466">
        <f t="shared" si="7"/>
        <v>0</v>
      </c>
      <c r="V41" s="87"/>
      <c r="W41" s="87"/>
      <c r="X41" s="87"/>
      <c r="Y41" s="87"/>
      <c r="Z41" s="87"/>
      <c r="AA41" s="87"/>
      <c r="AB41" s="87"/>
      <c r="AC41" s="88"/>
      <c r="AD41" s="467"/>
    </row>
    <row r="42" spans="1:30" ht="33" x14ac:dyDescent="0.2">
      <c r="A42" s="556" t="s">
        <v>481</v>
      </c>
      <c r="B42" s="524" t="s">
        <v>4</v>
      </c>
      <c r="C42" s="462"/>
      <c r="D42" s="463"/>
      <c r="E42" s="463"/>
      <c r="F42" s="463"/>
      <c r="G42" s="464">
        <f t="shared" si="3"/>
        <v>0</v>
      </c>
      <c r="H42" s="465">
        <f t="shared" si="4"/>
        <v>0</v>
      </c>
      <c r="I42" s="463"/>
      <c r="J42" s="465">
        <f t="shared" si="5"/>
        <v>0</v>
      </c>
      <c r="K42" s="463"/>
      <c r="L42" s="463"/>
      <c r="M42" s="463"/>
      <c r="N42" s="463"/>
      <c r="O42" s="527">
        <f t="shared" si="6"/>
        <v>0</v>
      </c>
      <c r="P42" s="87"/>
      <c r="Q42" s="87"/>
      <c r="R42" s="88"/>
      <c r="S42" s="526"/>
      <c r="T42" s="88"/>
      <c r="U42" s="466">
        <f t="shared" si="7"/>
        <v>0</v>
      </c>
      <c r="V42" s="87"/>
      <c r="W42" s="87"/>
      <c r="X42" s="87"/>
      <c r="Y42" s="87"/>
      <c r="Z42" s="87"/>
      <c r="AA42" s="87"/>
      <c r="AB42" s="87"/>
      <c r="AC42" s="88"/>
      <c r="AD42" s="467"/>
    </row>
    <row r="43" spans="1:30" ht="38.25" x14ac:dyDescent="0.2">
      <c r="A43" s="557" t="s">
        <v>511</v>
      </c>
      <c r="B43" s="523" t="s">
        <v>482</v>
      </c>
      <c r="C43" s="462"/>
      <c r="D43" s="463"/>
      <c r="E43" s="463"/>
      <c r="F43" s="463"/>
      <c r="G43" s="464">
        <f t="shared" si="3"/>
        <v>0</v>
      </c>
      <c r="H43" s="465">
        <f t="shared" si="4"/>
        <v>0</v>
      </c>
      <c r="I43" s="463"/>
      <c r="J43" s="465">
        <f t="shared" si="5"/>
        <v>0</v>
      </c>
      <c r="K43" s="463"/>
      <c r="L43" s="463"/>
      <c r="M43" s="463"/>
      <c r="N43" s="463"/>
      <c r="O43" s="527">
        <f t="shared" si="6"/>
        <v>0</v>
      </c>
      <c r="P43" s="87"/>
      <c r="Q43" s="87"/>
      <c r="R43" s="88"/>
      <c r="S43" s="526"/>
      <c r="T43" s="88"/>
      <c r="U43" s="466">
        <f t="shared" si="7"/>
        <v>0</v>
      </c>
      <c r="V43" s="87"/>
      <c r="W43" s="87"/>
      <c r="X43" s="87"/>
      <c r="Y43" s="87"/>
      <c r="Z43" s="87"/>
      <c r="AA43" s="87"/>
      <c r="AB43" s="87"/>
      <c r="AC43" s="88"/>
      <c r="AD43" s="467"/>
    </row>
    <row r="44" spans="1:30" ht="16.5" x14ac:dyDescent="0.2">
      <c r="A44" s="510" t="s">
        <v>397</v>
      </c>
      <c r="B44" s="524" t="s">
        <v>5</v>
      </c>
      <c r="C44" s="462"/>
      <c r="D44" s="463">
        <v>1</v>
      </c>
      <c r="E44" s="463"/>
      <c r="F44" s="463"/>
      <c r="G44" s="464">
        <f t="shared" si="3"/>
        <v>1</v>
      </c>
      <c r="H44" s="465">
        <f t="shared" si="4"/>
        <v>1</v>
      </c>
      <c r="I44" s="463"/>
      <c r="J44" s="465">
        <f t="shared" si="5"/>
        <v>1</v>
      </c>
      <c r="K44" s="463"/>
      <c r="L44" s="463">
        <v>1</v>
      </c>
      <c r="M44" s="463">
        <v>1</v>
      </c>
      <c r="N44" s="463">
        <v>1</v>
      </c>
      <c r="O44" s="527">
        <f t="shared" si="6"/>
        <v>0</v>
      </c>
      <c r="P44" s="87"/>
      <c r="Q44" s="87">
        <v>1</v>
      </c>
      <c r="R44" s="88"/>
      <c r="S44" s="526">
        <v>1</v>
      </c>
      <c r="T44" s="88"/>
      <c r="U44" s="466">
        <f t="shared" si="7"/>
        <v>1</v>
      </c>
      <c r="V44" s="87"/>
      <c r="W44" s="87">
        <v>1</v>
      </c>
      <c r="X44" s="87"/>
      <c r="Y44" s="87"/>
      <c r="Z44" s="87"/>
      <c r="AA44" s="87"/>
      <c r="AB44" s="87"/>
      <c r="AC44" s="88"/>
      <c r="AD44" s="467">
        <v>1</v>
      </c>
    </row>
    <row r="45" spans="1:30" ht="25.5" x14ac:dyDescent="0.2">
      <c r="A45" s="495" t="s">
        <v>513</v>
      </c>
      <c r="B45" s="523" t="s">
        <v>484</v>
      </c>
      <c r="C45" s="462"/>
      <c r="D45" s="463"/>
      <c r="E45" s="463"/>
      <c r="F45" s="463"/>
      <c r="G45" s="464">
        <f t="shared" si="3"/>
        <v>0</v>
      </c>
      <c r="H45" s="465">
        <f t="shared" si="4"/>
        <v>0</v>
      </c>
      <c r="I45" s="463"/>
      <c r="J45" s="465">
        <f t="shared" si="5"/>
        <v>0</v>
      </c>
      <c r="K45" s="463"/>
      <c r="L45" s="463"/>
      <c r="M45" s="463"/>
      <c r="N45" s="463"/>
      <c r="O45" s="527">
        <f t="shared" si="6"/>
        <v>0</v>
      </c>
      <c r="P45" s="87"/>
      <c r="Q45" s="87"/>
      <c r="R45" s="88"/>
      <c r="S45" s="526"/>
      <c r="T45" s="88"/>
      <c r="U45" s="466">
        <f t="shared" si="7"/>
        <v>0</v>
      </c>
      <c r="V45" s="87"/>
      <c r="W45" s="87"/>
      <c r="X45" s="87"/>
      <c r="Y45" s="87"/>
      <c r="Z45" s="87"/>
      <c r="AA45" s="87"/>
      <c r="AB45" s="87"/>
      <c r="AC45" s="88"/>
      <c r="AD45" s="467"/>
    </row>
    <row r="46" spans="1:30" ht="25.5" x14ac:dyDescent="0.2">
      <c r="A46" s="503" t="s">
        <v>483</v>
      </c>
      <c r="B46" s="523" t="s">
        <v>434</v>
      </c>
      <c r="C46" s="462"/>
      <c r="D46" s="463"/>
      <c r="E46" s="463"/>
      <c r="F46" s="463"/>
      <c r="G46" s="464">
        <f t="shared" si="3"/>
        <v>0</v>
      </c>
      <c r="H46" s="465">
        <f t="shared" si="4"/>
        <v>0</v>
      </c>
      <c r="I46" s="463"/>
      <c r="J46" s="465">
        <f t="shared" si="5"/>
        <v>0</v>
      </c>
      <c r="K46" s="463"/>
      <c r="L46" s="463"/>
      <c r="M46" s="463"/>
      <c r="N46" s="463"/>
      <c r="O46" s="527">
        <f t="shared" si="6"/>
        <v>0</v>
      </c>
      <c r="P46" s="87"/>
      <c r="Q46" s="87"/>
      <c r="R46" s="88"/>
      <c r="S46" s="526"/>
      <c r="T46" s="88"/>
      <c r="U46" s="466">
        <f t="shared" si="7"/>
        <v>0</v>
      </c>
      <c r="V46" s="87"/>
      <c r="W46" s="87"/>
      <c r="X46" s="87"/>
      <c r="Y46" s="87"/>
      <c r="Z46" s="87"/>
      <c r="AA46" s="87"/>
      <c r="AB46" s="87"/>
      <c r="AC46" s="88"/>
      <c r="AD46" s="467"/>
    </row>
    <row r="47" spans="1:30" x14ac:dyDescent="0.2">
      <c r="A47" s="503" t="s">
        <v>514</v>
      </c>
      <c r="B47" s="523" t="s">
        <v>435</v>
      </c>
      <c r="C47" s="462"/>
      <c r="D47" s="463">
        <v>1</v>
      </c>
      <c r="E47" s="463"/>
      <c r="F47" s="463"/>
      <c r="G47" s="464">
        <f t="shared" si="3"/>
        <v>1</v>
      </c>
      <c r="H47" s="465">
        <f t="shared" si="4"/>
        <v>1</v>
      </c>
      <c r="I47" s="463"/>
      <c r="J47" s="465">
        <f t="shared" si="5"/>
        <v>1</v>
      </c>
      <c r="K47" s="463"/>
      <c r="L47" s="463">
        <v>1</v>
      </c>
      <c r="M47" s="463">
        <v>1</v>
      </c>
      <c r="N47" s="463">
        <v>1</v>
      </c>
      <c r="O47" s="527">
        <f t="shared" si="6"/>
        <v>0</v>
      </c>
      <c r="P47" s="87"/>
      <c r="Q47" s="87">
        <v>1</v>
      </c>
      <c r="R47" s="88"/>
      <c r="S47" s="526">
        <v>1</v>
      </c>
      <c r="T47" s="88"/>
      <c r="U47" s="466">
        <f t="shared" si="7"/>
        <v>1</v>
      </c>
      <c r="V47" s="87"/>
      <c r="W47" s="87">
        <v>1</v>
      </c>
      <c r="X47" s="87"/>
      <c r="Y47" s="87"/>
      <c r="Z47" s="87"/>
      <c r="AA47" s="87"/>
      <c r="AB47" s="87"/>
      <c r="AC47" s="88"/>
      <c r="AD47" s="467">
        <v>1</v>
      </c>
    </row>
    <row r="48" spans="1:30" x14ac:dyDescent="0.2">
      <c r="A48" s="503" t="s">
        <v>515</v>
      </c>
      <c r="B48" s="523" t="s">
        <v>436</v>
      </c>
      <c r="C48" s="462"/>
      <c r="D48" s="463"/>
      <c r="E48" s="463"/>
      <c r="F48" s="463"/>
      <c r="G48" s="464">
        <f t="shared" si="3"/>
        <v>0</v>
      </c>
      <c r="H48" s="465">
        <f t="shared" si="4"/>
        <v>0</v>
      </c>
      <c r="I48" s="463"/>
      <c r="J48" s="465">
        <f t="shared" si="5"/>
        <v>0</v>
      </c>
      <c r="K48" s="463"/>
      <c r="L48" s="463"/>
      <c r="M48" s="463"/>
      <c r="N48" s="463"/>
      <c r="O48" s="527">
        <f t="shared" si="6"/>
        <v>0</v>
      </c>
      <c r="P48" s="87"/>
      <c r="Q48" s="87"/>
      <c r="R48" s="88"/>
      <c r="S48" s="526"/>
      <c r="T48" s="88"/>
      <c r="U48" s="466">
        <f t="shared" si="7"/>
        <v>0</v>
      </c>
      <c r="V48" s="87"/>
      <c r="W48" s="87"/>
      <c r="X48" s="87"/>
      <c r="Y48" s="87"/>
      <c r="Z48" s="87"/>
      <c r="AA48" s="87"/>
      <c r="AB48" s="87"/>
      <c r="AC48" s="88"/>
      <c r="AD48" s="467"/>
    </row>
    <row r="49" spans="1:30" ht="25.5" x14ac:dyDescent="0.2">
      <c r="A49" s="503" t="s">
        <v>684</v>
      </c>
      <c r="B49" s="523" t="s">
        <v>681</v>
      </c>
      <c r="C49" s="462"/>
      <c r="D49" s="463"/>
      <c r="E49" s="463"/>
      <c r="F49" s="463"/>
      <c r="G49" s="464">
        <f t="shared" si="3"/>
        <v>0</v>
      </c>
      <c r="H49" s="465">
        <f t="shared" si="4"/>
        <v>0</v>
      </c>
      <c r="I49" s="463"/>
      <c r="J49" s="465">
        <f t="shared" si="5"/>
        <v>0</v>
      </c>
      <c r="K49" s="463"/>
      <c r="L49" s="463"/>
      <c r="M49" s="463"/>
      <c r="N49" s="463"/>
      <c r="O49" s="527">
        <f t="shared" si="6"/>
        <v>0</v>
      </c>
      <c r="P49" s="87"/>
      <c r="Q49" s="87"/>
      <c r="R49" s="88"/>
      <c r="S49" s="526"/>
      <c r="T49" s="88"/>
      <c r="U49" s="466">
        <f t="shared" si="7"/>
        <v>0</v>
      </c>
      <c r="V49" s="87"/>
      <c r="W49" s="87"/>
      <c r="X49" s="87"/>
      <c r="Y49" s="87"/>
      <c r="Z49" s="87"/>
      <c r="AA49" s="87"/>
      <c r="AB49" s="87"/>
      <c r="AC49" s="88"/>
      <c r="AD49" s="467"/>
    </row>
    <row r="50" spans="1:30" ht="51" x14ac:dyDescent="0.2">
      <c r="A50" s="503" t="s">
        <v>685</v>
      </c>
      <c r="B50" s="523" t="s">
        <v>682</v>
      </c>
      <c r="C50" s="462"/>
      <c r="D50" s="463"/>
      <c r="E50" s="463"/>
      <c r="F50" s="463"/>
      <c r="G50" s="464">
        <f t="shared" si="3"/>
        <v>0</v>
      </c>
      <c r="H50" s="465">
        <f t="shared" si="4"/>
        <v>0</v>
      </c>
      <c r="I50" s="463"/>
      <c r="J50" s="465">
        <f t="shared" si="5"/>
        <v>0</v>
      </c>
      <c r="K50" s="463"/>
      <c r="L50" s="463"/>
      <c r="M50" s="463"/>
      <c r="N50" s="463"/>
      <c r="O50" s="527">
        <f t="shared" si="6"/>
        <v>0</v>
      </c>
      <c r="P50" s="87"/>
      <c r="Q50" s="87"/>
      <c r="R50" s="88"/>
      <c r="S50" s="526"/>
      <c r="T50" s="88"/>
      <c r="U50" s="466">
        <f t="shared" si="7"/>
        <v>0</v>
      </c>
      <c r="V50" s="87"/>
      <c r="W50" s="87"/>
      <c r="X50" s="87"/>
      <c r="Y50" s="87"/>
      <c r="Z50" s="87"/>
      <c r="AA50" s="87"/>
      <c r="AB50" s="87"/>
      <c r="AC50" s="88"/>
      <c r="AD50" s="467"/>
    </row>
    <row r="51" spans="1:30" ht="25.5" x14ac:dyDescent="0.2">
      <c r="A51" s="503" t="s">
        <v>686</v>
      </c>
      <c r="B51" s="523" t="s">
        <v>683</v>
      </c>
      <c r="C51" s="462"/>
      <c r="D51" s="463"/>
      <c r="E51" s="463"/>
      <c r="F51" s="463"/>
      <c r="G51" s="464">
        <f t="shared" si="3"/>
        <v>0</v>
      </c>
      <c r="H51" s="465">
        <f t="shared" si="4"/>
        <v>0</v>
      </c>
      <c r="I51" s="463"/>
      <c r="J51" s="465">
        <f t="shared" si="5"/>
        <v>0</v>
      </c>
      <c r="K51" s="463"/>
      <c r="L51" s="463"/>
      <c r="M51" s="463"/>
      <c r="N51" s="463"/>
      <c r="O51" s="527">
        <f t="shared" si="6"/>
        <v>0</v>
      </c>
      <c r="P51" s="87"/>
      <c r="Q51" s="87"/>
      <c r="R51" s="88"/>
      <c r="S51" s="526"/>
      <c r="T51" s="88"/>
      <c r="U51" s="466">
        <f t="shared" si="7"/>
        <v>0</v>
      </c>
      <c r="V51" s="87"/>
      <c r="W51" s="87"/>
      <c r="X51" s="87"/>
      <c r="Y51" s="87"/>
      <c r="Z51" s="87"/>
      <c r="AA51" s="87"/>
      <c r="AB51" s="87"/>
      <c r="AC51" s="88"/>
      <c r="AD51" s="467"/>
    </row>
    <row r="52" spans="1:30" ht="25.5" x14ac:dyDescent="0.2">
      <c r="A52" s="503" t="s">
        <v>516</v>
      </c>
      <c r="B52" s="523" t="s">
        <v>437</v>
      </c>
      <c r="C52" s="462"/>
      <c r="D52" s="463"/>
      <c r="E52" s="463"/>
      <c r="F52" s="463"/>
      <c r="G52" s="464">
        <f t="shared" si="3"/>
        <v>0</v>
      </c>
      <c r="H52" s="465">
        <f t="shared" si="4"/>
        <v>0</v>
      </c>
      <c r="I52" s="463"/>
      <c r="J52" s="465">
        <f t="shared" si="5"/>
        <v>0</v>
      </c>
      <c r="K52" s="463"/>
      <c r="L52" s="463"/>
      <c r="M52" s="463"/>
      <c r="N52" s="463"/>
      <c r="O52" s="527">
        <f t="shared" si="6"/>
        <v>0</v>
      </c>
      <c r="P52" s="87"/>
      <c r="Q52" s="87"/>
      <c r="R52" s="88"/>
      <c r="S52" s="526"/>
      <c r="T52" s="88"/>
      <c r="U52" s="466">
        <f t="shared" si="7"/>
        <v>0</v>
      </c>
      <c r="V52" s="87"/>
      <c r="W52" s="87"/>
      <c r="X52" s="87"/>
      <c r="Y52" s="87"/>
      <c r="Z52" s="87"/>
      <c r="AA52" s="87"/>
      <c r="AB52" s="87"/>
      <c r="AC52" s="88"/>
      <c r="AD52" s="467"/>
    </row>
    <row r="53" spans="1:30" ht="25.5" x14ac:dyDescent="0.2">
      <c r="A53" s="503" t="s">
        <v>689</v>
      </c>
      <c r="B53" s="523" t="s">
        <v>687</v>
      </c>
      <c r="C53" s="462"/>
      <c r="D53" s="463"/>
      <c r="E53" s="463"/>
      <c r="F53" s="463"/>
      <c r="G53" s="464">
        <f t="shared" si="3"/>
        <v>0</v>
      </c>
      <c r="H53" s="465">
        <f t="shared" si="4"/>
        <v>0</v>
      </c>
      <c r="I53" s="463"/>
      <c r="J53" s="465">
        <f t="shared" si="5"/>
        <v>0</v>
      </c>
      <c r="K53" s="463"/>
      <c r="L53" s="463"/>
      <c r="M53" s="463"/>
      <c r="N53" s="463"/>
      <c r="O53" s="527">
        <f t="shared" si="6"/>
        <v>0</v>
      </c>
      <c r="P53" s="87"/>
      <c r="Q53" s="87"/>
      <c r="R53" s="88"/>
      <c r="S53" s="526"/>
      <c r="T53" s="88"/>
      <c r="U53" s="466">
        <f t="shared" si="7"/>
        <v>0</v>
      </c>
      <c r="V53" s="87"/>
      <c r="W53" s="87"/>
      <c r="X53" s="87"/>
      <c r="Y53" s="87"/>
      <c r="Z53" s="87"/>
      <c r="AA53" s="87"/>
      <c r="AB53" s="87"/>
      <c r="AC53" s="88"/>
      <c r="AD53" s="467"/>
    </row>
    <row r="54" spans="1:30" ht="38.25" x14ac:dyDescent="0.2">
      <c r="A54" s="503" t="s">
        <v>690</v>
      </c>
      <c r="B54" s="523" t="s">
        <v>688</v>
      </c>
      <c r="C54" s="462"/>
      <c r="D54" s="463"/>
      <c r="E54" s="463"/>
      <c r="F54" s="463"/>
      <c r="G54" s="464">
        <f t="shared" si="3"/>
        <v>0</v>
      </c>
      <c r="H54" s="465">
        <f t="shared" si="4"/>
        <v>0</v>
      </c>
      <c r="I54" s="463"/>
      <c r="J54" s="465">
        <f t="shared" si="5"/>
        <v>0</v>
      </c>
      <c r="K54" s="463"/>
      <c r="L54" s="463"/>
      <c r="M54" s="463"/>
      <c r="N54" s="463"/>
      <c r="O54" s="527">
        <f t="shared" si="6"/>
        <v>0</v>
      </c>
      <c r="P54" s="87"/>
      <c r="Q54" s="87"/>
      <c r="R54" s="88"/>
      <c r="S54" s="526"/>
      <c r="T54" s="88"/>
      <c r="U54" s="466">
        <f t="shared" si="7"/>
        <v>0</v>
      </c>
      <c r="V54" s="87"/>
      <c r="W54" s="87"/>
      <c r="X54" s="87"/>
      <c r="Y54" s="87"/>
      <c r="Z54" s="87"/>
      <c r="AA54" s="87"/>
      <c r="AB54" s="87"/>
      <c r="AC54" s="88"/>
      <c r="AD54" s="467"/>
    </row>
    <row r="55" spans="1:30" ht="25.5" x14ac:dyDescent="0.2">
      <c r="A55" s="504" t="s">
        <v>517</v>
      </c>
      <c r="B55" s="523" t="s">
        <v>438</v>
      </c>
      <c r="C55" s="462"/>
      <c r="D55" s="463"/>
      <c r="E55" s="463"/>
      <c r="F55" s="463"/>
      <c r="G55" s="464">
        <f t="shared" si="3"/>
        <v>0</v>
      </c>
      <c r="H55" s="465">
        <f t="shared" si="4"/>
        <v>0</v>
      </c>
      <c r="I55" s="463"/>
      <c r="J55" s="465">
        <f t="shared" si="5"/>
        <v>0</v>
      </c>
      <c r="K55" s="463"/>
      <c r="L55" s="463"/>
      <c r="M55" s="463"/>
      <c r="N55" s="463"/>
      <c r="O55" s="527">
        <f t="shared" si="6"/>
        <v>0</v>
      </c>
      <c r="P55" s="87"/>
      <c r="Q55" s="87"/>
      <c r="R55" s="88"/>
      <c r="S55" s="526"/>
      <c r="T55" s="88"/>
      <c r="U55" s="466">
        <f t="shared" si="7"/>
        <v>0</v>
      </c>
      <c r="V55" s="87"/>
      <c r="W55" s="87"/>
      <c r="X55" s="87"/>
      <c r="Y55" s="87"/>
      <c r="Z55" s="87"/>
      <c r="AA55" s="87"/>
      <c r="AB55" s="87"/>
      <c r="AC55" s="88"/>
      <c r="AD55" s="467"/>
    </row>
    <row r="56" spans="1:30" ht="25.5" x14ac:dyDescent="0.2">
      <c r="A56" s="504" t="s">
        <v>518</v>
      </c>
      <c r="B56" s="523" t="s">
        <v>485</v>
      </c>
      <c r="C56" s="462"/>
      <c r="D56" s="463"/>
      <c r="E56" s="463"/>
      <c r="F56" s="463"/>
      <c r="G56" s="464">
        <f t="shared" si="3"/>
        <v>0</v>
      </c>
      <c r="H56" s="465">
        <f t="shared" si="4"/>
        <v>0</v>
      </c>
      <c r="I56" s="463"/>
      <c r="J56" s="465">
        <f t="shared" si="5"/>
        <v>0</v>
      </c>
      <c r="K56" s="463"/>
      <c r="L56" s="463"/>
      <c r="M56" s="463"/>
      <c r="N56" s="463"/>
      <c r="O56" s="527">
        <f t="shared" si="6"/>
        <v>0</v>
      </c>
      <c r="P56" s="87"/>
      <c r="Q56" s="87"/>
      <c r="R56" s="88"/>
      <c r="S56" s="526"/>
      <c r="T56" s="88"/>
      <c r="U56" s="466">
        <f t="shared" si="7"/>
        <v>0</v>
      </c>
      <c r="V56" s="87"/>
      <c r="W56" s="87"/>
      <c r="X56" s="87"/>
      <c r="Y56" s="87"/>
      <c r="Z56" s="87"/>
      <c r="AA56" s="87"/>
      <c r="AB56" s="87"/>
      <c r="AC56" s="88"/>
      <c r="AD56" s="467"/>
    </row>
    <row r="57" spans="1:30" ht="25.5" x14ac:dyDescent="0.2">
      <c r="A57" s="617" t="s">
        <v>694</v>
      </c>
      <c r="B57" s="523" t="s">
        <v>691</v>
      </c>
      <c r="C57" s="462"/>
      <c r="D57" s="463"/>
      <c r="E57" s="463"/>
      <c r="F57" s="463"/>
      <c r="G57" s="464">
        <f t="shared" si="3"/>
        <v>0</v>
      </c>
      <c r="H57" s="465">
        <f t="shared" si="4"/>
        <v>0</v>
      </c>
      <c r="I57" s="463"/>
      <c r="J57" s="465">
        <f t="shared" si="5"/>
        <v>0</v>
      </c>
      <c r="K57" s="463"/>
      <c r="L57" s="463"/>
      <c r="M57" s="463"/>
      <c r="N57" s="463"/>
      <c r="O57" s="527">
        <f t="shared" si="6"/>
        <v>0</v>
      </c>
      <c r="P57" s="87"/>
      <c r="Q57" s="87"/>
      <c r="R57" s="88"/>
      <c r="S57" s="526"/>
      <c r="T57" s="88"/>
      <c r="U57" s="466">
        <f t="shared" si="7"/>
        <v>0</v>
      </c>
      <c r="V57" s="87"/>
      <c r="W57" s="87"/>
      <c r="X57" s="87"/>
      <c r="Y57" s="87"/>
      <c r="Z57" s="87"/>
      <c r="AA57" s="87"/>
      <c r="AB57" s="87"/>
      <c r="AC57" s="88"/>
      <c r="AD57" s="467"/>
    </row>
    <row r="58" spans="1:30" ht="63.75" x14ac:dyDescent="0.2">
      <c r="A58" s="617" t="s">
        <v>695</v>
      </c>
      <c r="B58" s="523" t="s">
        <v>692</v>
      </c>
      <c r="C58" s="462"/>
      <c r="D58" s="463"/>
      <c r="E58" s="463"/>
      <c r="F58" s="463"/>
      <c r="G58" s="464">
        <f t="shared" si="3"/>
        <v>0</v>
      </c>
      <c r="H58" s="465">
        <f t="shared" si="4"/>
        <v>0</v>
      </c>
      <c r="I58" s="463"/>
      <c r="J58" s="465">
        <f t="shared" si="5"/>
        <v>0</v>
      </c>
      <c r="K58" s="463"/>
      <c r="L58" s="463"/>
      <c r="M58" s="463"/>
      <c r="N58" s="463"/>
      <c r="O58" s="527">
        <f t="shared" si="6"/>
        <v>0</v>
      </c>
      <c r="P58" s="87"/>
      <c r="Q58" s="87"/>
      <c r="R58" s="88"/>
      <c r="S58" s="526"/>
      <c r="T58" s="88"/>
      <c r="U58" s="466">
        <f t="shared" si="7"/>
        <v>0</v>
      </c>
      <c r="V58" s="87"/>
      <c r="W58" s="87"/>
      <c r="X58" s="87"/>
      <c r="Y58" s="87"/>
      <c r="Z58" s="87"/>
      <c r="AA58" s="87"/>
      <c r="AB58" s="87"/>
      <c r="AC58" s="88"/>
      <c r="AD58" s="467"/>
    </row>
    <row r="59" spans="1:30" ht="38.25" x14ac:dyDescent="0.2">
      <c r="A59" s="617" t="s">
        <v>696</v>
      </c>
      <c r="B59" s="523" t="s">
        <v>693</v>
      </c>
      <c r="C59" s="462"/>
      <c r="D59" s="463"/>
      <c r="E59" s="463"/>
      <c r="F59" s="463"/>
      <c r="G59" s="464">
        <f t="shared" si="3"/>
        <v>0</v>
      </c>
      <c r="H59" s="465">
        <f t="shared" si="4"/>
        <v>0</v>
      </c>
      <c r="I59" s="463"/>
      <c r="J59" s="465">
        <f t="shared" si="5"/>
        <v>0</v>
      </c>
      <c r="K59" s="463"/>
      <c r="L59" s="463"/>
      <c r="M59" s="463"/>
      <c r="N59" s="463"/>
      <c r="O59" s="527">
        <f t="shared" si="6"/>
        <v>0</v>
      </c>
      <c r="P59" s="87"/>
      <c r="Q59" s="87"/>
      <c r="R59" s="88"/>
      <c r="S59" s="526"/>
      <c r="T59" s="88"/>
      <c r="U59" s="466">
        <f t="shared" si="7"/>
        <v>0</v>
      </c>
      <c r="V59" s="87"/>
      <c r="W59" s="87"/>
      <c r="X59" s="87"/>
      <c r="Y59" s="87"/>
      <c r="Z59" s="87"/>
      <c r="AA59" s="87"/>
      <c r="AB59" s="87"/>
      <c r="AC59" s="88"/>
      <c r="AD59" s="467"/>
    </row>
    <row r="60" spans="1:30" ht="25.5" x14ac:dyDescent="0.2">
      <c r="A60" s="504" t="s">
        <v>519</v>
      </c>
      <c r="B60" s="523" t="s">
        <v>439</v>
      </c>
      <c r="C60" s="462"/>
      <c r="D60" s="463"/>
      <c r="E60" s="463"/>
      <c r="F60" s="463"/>
      <c r="G60" s="464">
        <f t="shared" si="3"/>
        <v>0</v>
      </c>
      <c r="H60" s="465">
        <f t="shared" si="4"/>
        <v>0</v>
      </c>
      <c r="I60" s="463"/>
      <c r="J60" s="465">
        <f t="shared" si="5"/>
        <v>0</v>
      </c>
      <c r="K60" s="463"/>
      <c r="L60" s="463"/>
      <c r="M60" s="463"/>
      <c r="N60" s="463"/>
      <c r="O60" s="527">
        <f t="shared" si="6"/>
        <v>0</v>
      </c>
      <c r="P60" s="87"/>
      <c r="Q60" s="87"/>
      <c r="R60" s="88"/>
      <c r="S60" s="526"/>
      <c r="T60" s="88"/>
      <c r="U60" s="466">
        <f t="shared" si="7"/>
        <v>0</v>
      </c>
      <c r="V60" s="87"/>
      <c r="W60" s="87"/>
      <c r="X60" s="87"/>
      <c r="Y60" s="87"/>
      <c r="Z60" s="87"/>
      <c r="AA60" s="87"/>
      <c r="AB60" s="87"/>
      <c r="AC60" s="88"/>
      <c r="AD60" s="467"/>
    </row>
    <row r="61" spans="1:30" ht="25.5" x14ac:dyDescent="0.2">
      <c r="A61" s="617" t="s">
        <v>698</v>
      </c>
      <c r="B61" s="523" t="s">
        <v>697</v>
      </c>
      <c r="C61" s="462"/>
      <c r="D61" s="463"/>
      <c r="E61" s="463"/>
      <c r="F61" s="463"/>
      <c r="G61" s="464">
        <f t="shared" si="3"/>
        <v>0</v>
      </c>
      <c r="H61" s="465">
        <f t="shared" si="4"/>
        <v>0</v>
      </c>
      <c r="I61" s="463"/>
      <c r="J61" s="465">
        <f t="shared" si="5"/>
        <v>0</v>
      </c>
      <c r="K61" s="463"/>
      <c r="L61" s="463"/>
      <c r="M61" s="463"/>
      <c r="N61" s="463"/>
      <c r="O61" s="527">
        <f t="shared" si="6"/>
        <v>0</v>
      </c>
      <c r="P61" s="87"/>
      <c r="Q61" s="87"/>
      <c r="R61" s="88"/>
      <c r="S61" s="526"/>
      <c r="T61" s="88"/>
      <c r="U61" s="466">
        <f t="shared" si="7"/>
        <v>0</v>
      </c>
      <c r="V61" s="87"/>
      <c r="W61" s="87"/>
      <c r="X61" s="87"/>
      <c r="Y61" s="87"/>
      <c r="Z61" s="87"/>
      <c r="AA61" s="87"/>
      <c r="AB61" s="87"/>
      <c r="AC61" s="88"/>
      <c r="AD61" s="467"/>
    </row>
    <row r="62" spans="1:30" ht="25.5" x14ac:dyDescent="0.2">
      <c r="A62" s="504" t="s">
        <v>520</v>
      </c>
      <c r="B62" s="523" t="s">
        <v>486</v>
      </c>
      <c r="C62" s="462"/>
      <c r="D62" s="463"/>
      <c r="E62" s="463"/>
      <c r="F62" s="463"/>
      <c r="G62" s="464">
        <f t="shared" si="3"/>
        <v>0</v>
      </c>
      <c r="H62" s="465">
        <f t="shared" si="4"/>
        <v>0</v>
      </c>
      <c r="I62" s="463"/>
      <c r="J62" s="465">
        <f t="shared" si="5"/>
        <v>0</v>
      </c>
      <c r="K62" s="463"/>
      <c r="L62" s="463"/>
      <c r="M62" s="463"/>
      <c r="N62" s="463"/>
      <c r="O62" s="527">
        <f t="shared" si="6"/>
        <v>0</v>
      </c>
      <c r="P62" s="87"/>
      <c r="Q62" s="87"/>
      <c r="R62" s="88"/>
      <c r="S62" s="526"/>
      <c r="T62" s="88"/>
      <c r="U62" s="466">
        <f t="shared" si="7"/>
        <v>0</v>
      </c>
      <c r="V62" s="87"/>
      <c r="W62" s="87"/>
      <c r="X62" s="87"/>
      <c r="Y62" s="87"/>
      <c r="Z62" s="87"/>
      <c r="AA62" s="87"/>
      <c r="AB62" s="87"/>
      <c r="AC62" s="88"/>
      <c r="AD62" s="467"/>
    </row>
    <row r="63" spans="1:30" x14ac:dyDescent="0.2">
      <c r="A63" s="504" t="s">
        <v>521</v>
      </c>
      <c r="B63" s="523" t="s">
        <v>440</v>
      </c>
      <c r="C63" s="462"/>
      <c r="D63" s="463"/>
      <c r="E63" s="463"/>
      <c r="F63" s="463"/>
      <c r="G63" s="464">
        <f t="shared" si="3"/>
        <v>0</v>
      </c>
      <c r="H63" s="465">
        <f t="shared" si="4"/>
        <v>0</v>
      </c>
      <c r="I63" s="463"/>
      <c r="J63" s="465">
        <f t="shared" si="5"/>
        <v>0</v>
      </c>
      <c r="K63" s="463"/>
      <c r="L63" s="463"/>
      <c r="M63" s="463"/>
      <c r="N63" s="463"/>
      <c r="O63" s="527">
        <f t="shared" si="6"/>
        <v>0</v>
      </c>
      <c r="P63" s="87"/>
      <c r="Q63" s="87"/>
      <c r="R63" s="88"/>
      <c r="S63" s="526"/>
      <c r="T63" s="88"/>
      <c r="U63" s="466">
        <f t="shared" si="7"/>
        <v>0</v>
      </c>
      <c r="V63" s="87"/>
      <c r="W63" s="87"/>
      <c r="X63" s="87"/>
      <c r="Y63" s="87"/>
      <c r="Z63" s="87"/>
      <c r="AA63" s="87"/>
      <c r="AB63" s="87"/>
      <c r="AC63" s="88"/>
      <c r="AD63" s="467"/>
    </row>
    <row r="64" spans="1:30" x14ac:dyDescent="0.2">
      <c r="A64" s="505" t="s">
        <v>522</v>
      </c>
      <c r="B64" s="523" t="s">
        <v>441</v>
      </c>
      <c r="C64" s="462"/>
      <c r="D64" s="463"/>
      <c r="E64" s="463"/>
      <c r="F64" s="463"/>
      <c r="G64" s="464">
        <f t="shared" si="3"/>
        <v>0</v>
      </c>
      <c r="H64" s="465">
        <f t="shared" si="4"/>
        <v>0</v>
      </c>
      <c r="I64" s="463"/>
      <c r="J64" s="465">
        <f t="shared" si="5"/>
        <v>0</v>
      </c>
      <c r="K64" s="463"/>
      <c r="L64" s="463"/>
      <c r="M64" s="463"/>
      <c r="N64" s="463"/>
      <c r="O64" s="527">
        <f t="shared" si="6"/>
        <v>0</v>
      </c>
      <c r="P64" s="87"/>
      <c r="Q64" s="87"/>
      <c r="R64" s="88"/>
      <c r="S64" s="526"/>
      <c r="T64" s="88"/>
      <c r="U64" s="466">
        <f t="shared" si="7"/>
        <v>0</v>
      </c>
      <c r="V64" s="87"/>
      <c r="W64" s="87"/>
      <c r="X64" s="87"/>
      <c r="Y64" s="87"/>
      <c r="Z64" s="87"/>
      <c r="AA64" s="87"/>
      <c r="AB64" s="87"/>
      <c r="AC64" s="88"/>
      <c r="AD64" s="467"/>
    </row>
    <row r="65" spans="1:31" x14ac:dyDescent="0.2">
      <c r="A65" s="505" t="s">
        <v>523</v>
      </c>
      <c r="B65" s="523" t="s">
        <v>442</v>
      </c>
      <c r="C65" s="462"/>
      <c r="D65" s="463"/>
      <c r="E65" s="463"/>
      <c r="F65" s="463"/>
      <c r="G65" s="464">
        <f t="shared" si="3"/>
        <v>0</v>
      </c>
      <c r="H65" s="465">
        <f t="shared" si="4"/>
        <v>0</v>
      </c>
      <c r="I65" s="463"/>
      <c r="J65" s="465">
        <f t="shared" si="5"/>
        <v>0</v>
      </c>
      <c r="K65" s="463"/>
      <c r="L65" s="463"/>
      <c r="M65" s="463"/>
      <c r="N65" s="463"/>
      <c r="O65" s="527">
        <f t="shared" si="6"/>
        <v>0</v>
      </c>
      <c r="P65" s="87"/>
      <c r="Q65" s="87"/>
      <c r="R65" s="88"/>
      <c r="S65" s="526"/>
      <c r="T65" s="88"/>
      <c r="U65" s="466">
        <f t="shared" si="7"/>
        <v>0</v>
      </c>
      <c r="V65" s="87"/>
      <c r="W65" s="87"/>
      <c r="X65" s="87"/>
      <c r="Y65" s="87"/>
      <c r="Z65" s="87"/>
      <c r="AA65" s="87"/>
      <c r="AB65" s="87"/>
      <c r="AC65" s="88"/>
      <c r="AD65" s="467"/>
    </row>
    <row r="66" spans="1:31" ht="16.5" x14ac:dyDescent="0.2">
      <c r="A66" s="511" t="s">
        <v>398</v>
      </c>
      <c r="B66" s="524" t="s">
        <v>6</v>
      </c>
      <c r="C66" s="462"/>
      <c r="D66" s="463">
        <v>3</v>
      </c>
      <c r="E66" s="463"/>
      <c r="F66" s="463"/>
      <c r="G66" s="464">
        <f t="shared" si="3"/>
        <v>3</v>
      </c>
      <c r="H66" s="465">
        <f t="shared" si="4"/>
        <v>3</v>
      </c>
      <c r="I66" s="463"/>
      <c r="J66" s="465">
        <f t="shared" si="5"/>
        <v>2</v>
      </c>
      <c r="K66" s="463">
        <v>1</v>
      </c>
      <c r="L66" s="463">
        <v>1</v>
      </c>
      <c r="M66" s="463">
        <v>1</v>
      </c>
      <c r="N66" s="463">
        <v>1</v>
      </c>
      <c r="O66" s="527">
        <f t="shared" si="6"/>
        <v>1</v>
      </c>
      <c r="P66" s="87">
        <v>1</v>
      </c>
      <c r="Q66" s="87">
        <v>1</v>
      </c>
      <c r="R66" s="88"/>
      <c r="S66" s="526">
        <v>2</v>
      </c>
      <c r="T66" s="88"/>
      <c r="U66" s="466">
        <f t="shared" si="7"/>
        <v>2</v>
      </c>
      <c r="V66" s="87"/>
      <c r="W66" s="87">
        <v>2</v>
      </c>
      <c r="X66" s="87">
        <v>2</v>
      </c>
      <c r="Y66" s="87"/>
      <c r="Z66" s="87"/>
      <c r="AA66" s="87"/>
      <c r="AB66" s="87"/>
      <c r="AC66" s="88"/>
      <c r="AD66" s="467">
        <v>1</v>
      </c>
    </row>
    <row r="67" spans="1:31" x14ac:dyDescent="0.2">
      <c r="A67" s="498" t="s">
        <v>524</v>
      </c>
      <c r="B67" s="523" t="s">
        <v>443</v>
      </c>
      <c r="C67" s="462"/>
      <c r="D67" s="463"/>
      <c r="E67" s="463"/>
      <c r="F67" s="463"/>
      <c r="G67" s="464">
        <f t="shared" si="3"/>
        <v>0</v>
      </c>
      <c r="H67" s="465">
        <f t="shared" si="4"/>
        <v>0</v>
      </c>
      <c r="I67" s="463"/>
      <c r="J67" s="465">
        <f t="shared" si="5"/>
        <v>0</v>
      </c>
      <c r="K67" s="463"/>
      <c r="L67" s="463"/>
      <c r="M67" s="463"/>
      <c r="N67" s="463"/>
      <c r="O67" s="527">
        <f t="shared" si="6"/>
        <v>0</v>
      </c>
      <c r="P67" s="87"/>
      <c r="Q67" s="87"/>
      <c r="R67" s="88"/>
      <c r="S67" s="526"/>
      <c r="T67" s="88"/>
      <c r="U67" s="466">
        <f t="shared" si="7"/>
        <v>0</v>
      </c>
      <c r="V67" s="87"/>
      <c r="W67" s="87"/>
      <c r="X67" s="87"/>
      <c r="Y67" s="87"/>
      <c r="Z67" s="87"/>
      <c r="AA67" s="87"/>
      <c r="AB67" s="87"/>
      <c r="AC67" s="88"/>
      <c r="AD67" s="467"/>
    </row>
    <row r="68" spans="1:31" x14ac:dyDescent="0.2">
      <c r="A68" s="506" t="s">
        <v>525</v>
      </c>
      <c r="B68" s="523" t="s">
        <v>444</v>
      </c>
      <c r="C68" s="462"/>
      <c r="D68" s="463"/>
      <c r="E68" s="463"/>
      <c r="F68" s="463"/>
      <c r="G68" s="464">
        <f t="shared" si="3"/>
        <v>0</v>
      </c>
      <c r="H68" s="465">
        <f t="shared" si="4"/>
        <v>0</v>
      </c>
      <c r="I68" s="463"/>
      <c r="J68" s="465">
        <f t="shared" si="5"/>
        <v>0</v>
      </c>
      <c r="K68" s="463"/>
      <c r="L68" s="463"/>
      <c r="M68" s="463"/>
      <c r="N68" s="463"/>
      <c r="O68" s="527">
        <f t="shared" si="6"/>
        <v>0</v>
      </c>
      <c r="P68" s="87"/>
      <c r="Q68" s="87"/>
      <c r="R68" s="88"/>
      <c r="S68" s="526"/>
      <c r="T68" s="88"/>
      <c r="U68" s="466">
        <f t="shared" si="7"/>
        <v>0</v>
      </c>
      <c r="V68" s="87"/>
      <c r="W68" s="87"/>
      <c r="X68" s="87"/>
      <c r="Y68" s="87"/>
      <c r="Z68" s="87"/>
      <c r="AA68" s="87"/>
      <c r="AB68" s="87"/>
      <c r="AC68" s="88"/>
      <c r="AD68" s="467"/>
    </row>
    <row r="69" spans="1:31" ht="25.5" x14ac:dyDescent="0.2">
      <c r="A69" s="505" t="s">
        <v>526</v>
      </c>
      <c r="B69" s="523" t="s">
        <v>445</v>
      </c>
      <c r="C69" s="462"/>
      <c r="D69" s="463"/>
      <c r="E69" s="463"/>
      <c r="F69" s="463"/>
      <c r="G69" s="464">
        <f t="shared" si="3"/>
        <v>0</v>
      </c>
      <c r="H69" s="465">
        <f t="shared" si="4"/>
        <v>0</v>
      </c>
      <c r="I69" s="463"/>
      <c r="J69" s="465">
        <f t="shared" si="5"/>
        <v>0</v>
      </c>
      <c r="K69" s="463"/>
      <c r="L69" s="463"/>
      <c r="M69" s="463"/>
      <c r="N69" s="463"/>
      <c r="O69" s="527">
        <f t="shared" si="6"/>
        <v>0</v>
      </c>
      <c r="P69" s="87"/>
      <c r="Q69" s="87"/>
      <c r="R69" s="88"/>
      <c r="S69" s="526"/>
      <c r="T69" s="88"/>
      <c r="U69" s="466">
        <f t="shared" si="7"/>
        <v>0</v>
      </c>
      <c r="V69" s="87"/>
      <c r="W69" s="87"/>
      <c r="X69" s="87"/>
      <c r="Y69" s="87"/>
      <c r="Z69" s="87"/>
      <c r="AA69" s="87"/>
      <c r="AB69" s="87"/>
      <c r="AC69" s="88"/>
      <c r="AD69" s="467"/>
    </row>
    <row r="70" spans="1:31" ht="25.5" x14ac:dyDescent="0.2">
      <c r="A70" s="505" t="s">
        <v>527</v>
      </c>
      <c r="B70" s="523" t="s">
        <v>446</v>
      </c>
      <c r="C70" s="462"/>
      <c r="D70" s="463"/>
      <c r="E70" s="463"/>
      <c r="F70" s="463"/>
      <c r="G70" s="464">
        <f t="shared" si="3"/>
        <v>0</v>
      </c>
      <c r="H70" s="465">
        <f t="shared" si="4"/>
        <v>0</v>
      </c>
      <c r="I70" s="463"/>
      <c r="J70" s="465">
        <f t="shared" si="5"/>
        <v>0</v>
      </c>
      <c r="K70" s="463"/>
      <c r="L70" s="463"/>
      <c r="M70" s="463"/>
      <c r="N70" s="463"/>
      <c r="O70" s="527">
        <f t="shared" si="6"/>
        <v>0</v>
      </c>
      <c r="P70" s="87"/>
      <c r="Q70" s="87"/>
      <c r="R70" s="88"/>
      <c r="S70" s="526"/>
      <c r="T70" s="88"/>
      <c r="U70" s="466">
        <f t="shared" si="7"/>
        <v>0</v>
      </c>
      <c r="V70" s="87"/>
      <c r="W70" s="87"/>
      <c r="X70" s="87"/>
      <c r="Y70" s="87"/>
      <c r="Z70" s="87"/>
      <c r="AA70" s="87"/>
      <c r="AB70" s="87"/>
      <c r="AC70" s="88"/>
      <c r="AD70" s="467"/>
      <c r="AE70" s="2" t="s">
        <v>179</v>
      </c>
    </row>
    <row r="71" spans="1:31" ht="25.5" x14ac:dyDescent="0.2">
      <c r="A71" s="505" t="s">
        <v>528</v>
      </c>
      <c r="B71" s="523" t="s">
        <v>487</v>
      </c>
      <c r="C71" s="462"/>
      <c r="D71" s="463"/>
      <c r="E71" s="463"/>
      <c r="F71" s="463"/>
      <c r="G71" s="464">
        <f t="shared" si="3"/>
        <v>0</v>
      </c>
      <c r="H71" s="465">
        <f t="shared" si="4"/>
        <v>0</v>
      </c>
      <c r="I71" s="463"/>
      <c r="J71" s="465">
        <f t="shared" si="5"/>
        <v>0</v>
      </c>
      <c r="K71" s="463"/>
      <c r="L71" s="463"/>
      <c r="M71" s="463"/>
      <c r="N71" s="463"/>
      <c r="O71" s="527">
        <f t="shared" si="6"/>
        <v>0</v>
      </c>
      <c r="P71" s="87"/>
      <c r="Q71" s="87"/>
      <c r="R71" s="88"/>
      <c r="S71" s="526"/>
      <c r="T71" s="88"/>
      <c r="U71" s="466">
        <f t="shared" si="7"/>
        <v>0</v>
      </c>
      <c r="V71" s="87"/>
      <c r="W71" s="87"/>
      <c r="X71" s="87"/>
      <c r="Y71" s="87"/>
      <c r="Z71" s="87"/>
      <c r="AA71" s="87"/>
      <c r="AB71" s="87"/>
      <c r="AC71" s="88"/>
      <c r="AD71" s="467"/>
    </row>
    <row r="72" spans="1:31" x14ac:dyDescent="0.2">
      <c r="A72" s="505" t="s">
        <v>529</v>
      </c>
      <c r="B72" s="523" t="s">
        <v>447</v>
      </c>
      <c r="C72" s="462"/>
      <c r="D72" s="463"/>
      <c r="E72" s="463"/>
      <c r="F72" s="463"/>
      <c r="G72" s="464">
        <f t="shared" si="3"/>
        <v>0</v>
      </c>
      <c r="H72" s="465">
        <f t="shared" si="4"/>
        <v>0</v>
      </c>
      <c r="I72" s="463"/>
      <c r="J72" s="465">
        <f t="shared" si="5"/>
        <v>0</v>
      </c>
      <c r="K72" s="463"/>
      <c r="L72" s="463"/>
      <c r="M72" s="463"/>
      <c r="N72" s="463"/>
      <c r="O72" s="527">
        <f t="shared" si="6"/>
        <v>0</v>
      </c>
      <c r="P72" s="87"/>
      <c r="Q72" s="87"/>
      <c r="R72" s="88"/>
      <c r="S72" s="526"/>
      <c r="T72" s="88"/>
      <c r="U72" s="466">
        <f t="shared" si="7"/>
        <v>0</v>
      </c>
      <c r="V72" s="87"/>
      <c r="W72" s="87"/>
      <c r="X72" s="87"/>
      <c r="Y72" s="87"/>
      <c r="Z72" s="87"/>
      <c r="AA72" s="87"/>
      <c r="AB72" s="87"/>
      <c r="AC72" s="88"/>
      <c r="AD72" s="467"/>
    </row>
    <row r="73" spans="1:31" ht="25.5" x14ac:dyDescent="0.2">
      <c r="A73" s="505" t="s">
        <v>530</v>
      </c>
      <c r="B73" s="523" t="s">
        <v>448</v>
      </c>
      <c r="C73" s="462"/>
      <c r="D73" s="463"/>
      <c r="E73" s="463"/>
      <c r="F73" s="463"/>
      <c r="G73" s="464">
        <f t="shared" si="3"/>
        <v>0</v>
      </c>
      <c r="H73" s="465">
        <f t="shared" si="4"/>
        <v>0</v>
      </c>
      <c r="I73" s="463"/>
      <c r="J73" s="465">
        <f t="shared" si="5"/>
        <v>0</v>
      </c>
      <c r="K73" s="463"/>
      <c r="L73" s="463"/>
      <c r="M73" s="463"/>
      <c r="N73" s="463"/>
      <c r="O73" s="527">
        <f t="shared" si="6"/>
        <v>0</v>
      </c>
      <c r="P73" s="87"/>
      <c r="Q73" s="87"/>
      <c r="R73" s="88"/>
      <c r="S73" s="526"/>
      <c r="T73" s="88"/>
      <c r="U73" s="466">
        <f t="shared" si="7"/>
        <v>0</v>
      </c>
      <c r="V73" s="87"/>
      <c r="W73" s="87"/>
      <c r="X73" s="87"/>
      <c r="Y73" s="87"/>
      <c r="Z73" s="87"/>
      <c r="AA73" s="87"/>
      <c r="AB73" s="87"/>
      <c r="AC73" s="88"/>
      <c r="AD73" s="467"/>
    </row>
    <row r="74" spans="1:31" ht="33" x14ac:dyDescent="0.2">
      <c r="A74" s="511" t="s">
        <v>399</v>
      </c>
      <c r="B74" s="524" t="s">
        <v>400</v>
      </c>
      <c r="C74" s="462">
        <v>1</v>
      </c>
      <c r="D74" s="463">
        <v>3</v>
      </c>
      <c r="E74" s="463">
        <v>1</v>
      </c>
      <c r="F74" s="463"/>
      <c r="G74" s="464">
        <f t="shared" si="3"/>
        <v>3</v>
      </c>
      <c r="H74" s="465">
        <f t="shared" si="4"/>
        <v>4</v>
      </c>
      <c r="I74" s="463"/>
      <c r="J74" s="465">
        <f t="shared" si="5"/>
        <v>2</v>
      </c>
      <c r="K74" s="463"/>
      <c r="L74" s="463">
        <v>2</v>
      </c>
      <c r="M74" s="463"/>
      <c r="N74" s="463">
        <v>2</v>
      </c>
      <c r="O74" s="527">
        <f t="shared" si="6"/>
        <v>2</v>
      </c>
      <c r="P74" s="87">
        <v>1</v>
      </c>
      <c r="Q74" s="87">
        <v>2</v>
      </c>
      <c r="R74" s="88"/>
      <c r="S74" s="526"/>
      <c r="T74" s="88"/>
      <c r="U74" s="466">
        <f t="shared" si="7"/>
        <v>0</v>
      </c>
      <c r="V74" s="87"/>
      <c r="W74" s="87"/>
      <c r="X74" s="87"/>
      <c r="Y74" s="87"/>
      <c r="Z74" s="87"/>
      <c r="AA74" s="87"/>
      <c r="AB74" s="87"/>
      <c r="AC74" s="88"/>
      <c r="AD74" s="467"/>
    </row>
    <row r="75" spans="1:31" ht="25.5" x14ac:dyDescent="0.2">
      <c r="A75" s="497" t="s">
        <v>531</v>
      </c>
      <c r="B75" s="523" t="s">
        <v>449</v>
      </c>
      <c r="C75" s="462"/>
      <c r="D75" s="463"/>
      <c r="E75" s="463"/>
      <c r="F75" s="463"/>
      <c r="G75" s="464">
        <f t="shared" si="3"/>
        <v>0</v>
      </c>
      <c r="H75" s="465">
        <f t="shared" si="4"/>
        <v>0</v>
      </c>
      <c r="I75" s="463"/>
      <c r="J75" s="465">
        <f t="shared" si="5"/>
        <v>0</v>
      </c>
      <c r="K75" s="463"/>
      <c r="L75" s="463"/>
      <c r="M75" s="463"/>
      <c r="N75" s="463"/>
      <c r="O75" s="527">
        <f t="shared" si="6"/>
        <v>0</v>
      </c>
      <c r="P75" s="87"/>
      <c r="Q75" s="87"/>
      <c r="R75" s="88"/>
      <c r="S75" s="526"/>
      <c r="T75" s="88"/>
      <c r="U75" s="466">
        <f t="shared" si="7"/>
        <v>0</v>
      </c>
      <c r="V75" s="87"/>
      <c r="W75" s="87"/>
      <c r="X75" s="87"/>
      <c r="Y75" s="87"/>
      <c r="Z75" s="87"/>
      <c r="AA75" s="87"/>
      <c r="AB75" s="87"/>
      <c r="AC75" s="88"/>
      <c r="AD75" s="467"/>
    </row>
    <row r="76" spans="1:31" ht="25.5" x14ac:dyDescent="0.2">
      <c r="A76" s="505" t="s">
        <v>532</v>
      </c>
      <c r="B76" s="523" t="s">
        <v>450</v>
      </c>
      <c r="C76" s="462"/>
      <c r="D76" s="463"/>
      <c r="E76" s="463"/>
      <c r="F76" s="463"/>
      <c r="G76" s="464">
        <f t="shared" si="3"/>
        <v>0</v>
      </c>
      <c r="H76" s="465">
        <f t="shared" si="4"/>
        <v>0</v>
      </c>
      <c r="I76" s="463"/>
      <c r="J76" s="465">
        <f t="shared" si="5"/>
        <v>0</v>
      </c>
      <c r="K76" s="463"/>
      <c r="L76" s="463"/>
      <c r="M76" s="463"/>
      <c r="N76" s="463"/>
      <c r="O76" s="527">
        <f t="shared" si="6"/>
        <v>0</v>
      </c>
      <c r="P76" s="87"/>
      <c r="Q76" s="87"/>
      <c r="R76" s="88"/>
      <c r="S76" s="526"/>
      <c r="T76" s="88"/>
      <c r="U76" s="466">
        <f t="shared" si="7"/>
        <v>0</v>
      </c>
      <c r="V76" s="87"/>
      <c r="W76" s="87"/>
      <c r="X76" s="87"/>
      <c r="Y76" s="87"/>
      <c r="Z76" s="87"/>
      <c r="AA76" s="87"/>
      <c r="AB76" s="87"/>
      <c r="AC76" s="88"/>
      <c r="AD76" s="467"/>
    </row>
    <row r="77" spans="1:31" ht="25.5" x14ac:dyDescent="0.2">
      <c r="A77" s="504" t="s">
        <v>533</v>
      </c>
      <c r="B77" s="523" t="s">
        <v>451</v>
      </c>
      <c r="C77" s="462"/>
      <c r="D77" s="463"/>
      <c r="E77" s="463"/>
      <c r="F77" s="463"/>
      <c r="G77" s="464">
        <f t="shared" si="3"/>
        <v>0</v>
      </c>
      <c r="H77" s="465">
        <f t="shared" si="4"/>
        <v>0</v>
      </c>
      <c r="I77" s="463"/>
      <c r="J77" s="465">
        <f t="shared" si="5"/>
        <v>0</v>
      </c>
      <c r="K77" s="463"/>
      <c r="L77" s="463"/>
      <c r="M77" s="463"/>
      <c r="N77" s="463"/>
      <c r="O77" s="527">
        <f t="shared" si="6"/>
        <v>0</v>
      </c>
      <c r="P77" s="87"/>
      <c r="Q77" s="87"/>
      <c r="R77" s="88"/>
      <c r="S77" s="526"/>
      <c r="T77" s="88"/>
      <c r="U77" s="466">
        <f t="shared" si="7"/>
        <v>0</v>
      </c>
      <c r="V77" s="87"/>
      <c r="W77" s="87"/>
      <c r="X77" s="87"/>
      <c r="Y77" s="87"/>
      <c r="Z77" s="87"/>
      <c r="AA77" s="87"/>
      <c r="AB77" s="87"/>
      <c r="AC77" s="88"/>
      <c r="AD77" s="467"/>
    </row>
    <row r="78" spans="1:31" ht="25.5" x14ac:dyDescent="0.2">
      <c r="A78" s="504" t="s">
        <v>534</v>
      </c>
      <c r="B78" s="523" t="s">
        <v>452</v>
      </c>
      <c r="C78" s="462">
        <v>1</v>
      </c>
      <c r="D78" s="463">
        <v>3</v>
      </c>
      <c r="E78" s="463">
        <v>1</v>
      </c>
      <c r="F78" s="463"/>
      <c r="G78" s="464">
        <f t="shared" si="3"/>
        <v>3</v>
      </c>
      <c r="H78" s="465">
        <f t="shared" si="4"/>
        <v>4</v>
      </c>
      <c r="I78" s="463"/>
      <c r="J78" s="465">
        <f t="shared" si="5"/>
        <v>2</v>
      </c>
      <c r="K78" s="463"/>
      <c r="L78" s="463">
        <v>2</v>
      </c>
      <c r="M78" s="463"/>
      <c r="N78" s="463">
        <v>2</v>
      </c>
      <c r="O78" s="527">
        <f t="shared" si="6"/>
        <v>2</v>
      </c>
      <c r="P78" s="87">
        <v>1</v>
      </c>
      <c r="Q78" s="87">
        <v>2</v>
      </c>
      <c r="R78" s="88"/>
      <c r="S78" s="526"/>
      <c r="T78" s="88"/>
      <c r="U78" s="466">
        <f t="shared" si="7"/>
        <v>0</v>
      </c>
      <c r="V78" s="87"/>
      <c r="W78" s="87"/>
      <c r="X78" s="87"/>
      <c r="Y78" s="87"/>
      <c r="Z78" s="87"/>
      <c r="AA78" s="87"/>
      <c r="AB78" s="87"/>
      <c r="AC78" s="88"/>
      <c r="AD78" s="467"/>
    </row>
    <row r="79" spans="1:31" ht="49.5" x14ac:dyDescent="0.2">
      <c r="A79" s="511" t="s">
        <v>401</v>
      </c>
      <c r="B79" s="524" t="s">
        <v>7</v>
      </c>
      <c r="C79" s="462">
        <v>2</v>
      </c>
      <c r="D79" s="463"/>
      <c r="E79" s="463"/>
      <c r="F79" s="463"/>
      <c r="G79" s="464">
        <f t="shared" si="3"/>
        <v>0</v>
      </c>
      <c r="H79" s="465">
        <f t="shared" si="4"/>
        <v>2</v>
      </c>
      <c r="I79" s="463"/>
      <c r="J79" s="465">
        <f t="shared" si="5"/>
        <v>2</v>
      </c>
      <c r="K79" s="463">
        <v>2</v>
      </c>
      <c r="L79" s="463"/>
      <c r="M79" s="463"/>
      <c r="N79" s="463"/>
      <c r="O79" s="527">
        <f t="shared" si="6"/>
        <v>0</v>
      </c>
      <c r="P79" s="87">
        <v>1</v>
      </c>
      <c r="Q79" s="87">
        <v>2</v>
      </c>
      <c r="R79" s="88"/>
      <c r="S79" s="526">
        <v>3</v>
      </c>
      <c r="T79" s="88"/>
      <c r="U79" s="466">
        <f t="shared" si="7"/>
        <v>3</v>
      </c>
      <c r="V79" s="87"/>
      <c r="W79" s="87">
        <v>3</v>
      </c>
      <c r="X79" s="87">
        <v>3</v>
      </c>
      <c r="Y79" s="87"/>
      <c r="Z79" s="87"/>
      <c r="AA79" s="87"/>
      <c r="AB79" s="87"/>
      <c r="AC79" s="88"/>
      <c r="AD79" s="467"/>
    </row>
    <row r="80" spans="1:31" ht="24.75" customHeight="1" x14ac:dyDescent="0.2">
      <c r="A80" s="559" t="s">
        <v>535</v>
      </c>
      <c r="B80" s="523" t="s">
        <v>488</v>
      </c>
      <c r="C80" s="462"/>
      <c r="D80" s="463"/>
      <c r="E80" s="463"/>
      <c r="F80" s="463"/>
      <c r="G80" s="464">
        <f t="shared" ref="G80:G115" si="8">D80+F80</f>
        <v>0</v>
      </c>
      <c r="H80" s="465">
        <f t="shared" ref="H80:H115" si="9">G80+C80</f>
        <v>0</v>
      </c>
      <c r="I80" s="463"/>
      <c r="J80" s="465">
        <f t="shared" ref="J80:J115" si="10">K80+L80</f>
        <v>0</v>
      </c>
      <c r="K80" s="463"/>
      <c r="L80" s="463"/>
      <c r="M80" s="463"/>
      <c r="N80" s="463"/>
      <c r="O80" s="527">
        <f t="shared" ref="O80:O115" si="11">SUM(H80-J80)</f>
        <v>0</v>
      </c>
      <c r="P80" s="87"/>
      <c r="Q80" s="87"/>
      <c r="R80" s="88"/>
      <c r="S80" s="526"/>
      <c r="T80" s="88"/>
      <c r="U80" s="466">
        <f t="shared" ref="U80:U115" si="12">W80+Y80+Z80+AA80+AB80+AC80</f>
        <v>0</v>
      </c>
      <c r="V80" s="87"/>
      <c r="W80" s="87"/>
      <c r="X80" s="87"/>
      <c r="Y80" s="87"/>
      <c r="Z80" s="87"/>
      <c r="AA80" s="87"/>
      <c r="AB80" s="87"/>
      <c r="AC80" s="88"/>
      <c r="AD80" s="467"/>
    </row>
    <row r="81" spans="1:30" x14ac:dyDescent="0.2">
      <c r="A81" s="558" t="s">
        <v>536</v>
      </c>
      <c r="B81" s="523" t="s">
        <v>453</v>
      </c>
      <c r="C81" s="462"/>
      <c r="D81" s="463"/>
      <c r="E81" s="463"/>
      <c r="F81" s="463"/>
      <c r="G81" s="464">
        <f t="shared" si="8"/>
        <v>0</v>
      </c>
      <c r="H81" s="465">
        <f t="shared" si="9"/>
        <v>0</v>
      </c>
      <c r="I81" s="463"/>
      <c r="J81" s="465">
        <f t="shared" si="10"/>
        <v>0</v>
      </c>
      <c r="K81" s="463"/>
      <c r="L81" s="463"/>
      <c r="M81" s="463"/>
      <c r="N81" s="463"/>
      <c r="O81" s="527">
        <f t="shared" si="11"/>
        <v>0</v>
      </c>
      <c r="P81" s="87"/>
      <c r="Q81" s="87"/>
      <c r="R81" s="88"/>
      <c r="S81" s="526"/>
      <c r="T81" s="88"/>
      <c r="U81" s="466">
        <f t="shared" si="12"/>
        <v>0</v>
      </c>
      <c r="V81" s="87"/>
      <c r="W81" s="87"/>
      <c r="X81" s="87"/>
      <c r="Y81" s="87"/>
      <c r="Z81" s="87"/>
      <c r="AA81" s="87"/>
      <c r="AB81" s="87"/>
      <c r="AC81" s="88"/>
      <c r="AD81" s="467"/>
    </row>
    <row r="82" spans="1:30" ht="25.5" x14ac:dyDescent="0.2">
      <c r="A82" s="504" t="s">
        <v>537</v>
      </c>
      <c r="B82" s="523" t="s">
        <v>454</v>
      </c>
      <c r="C82" s="462"/>
      <c r="D82" s="463"/>
      <c r="E82" s="463"/>
      <c r="F82" s="463"/>
      <c r="G82" s="464">
        <f t="shared" si="8"/>
        <v>0</v>
      </c>
      <c r="H82" s="465">
        <f t="shared" si="9"/>
        <v>0</v>
      </c>
      <c r="I82" s="463"/>
      <c r="J82" s="465">
        <f t="shared" si="10"/>
        <v>0</v>
      </c>
      <c r="K82" s="463"/>
      <c r="L82" s="463"/>
      <c r="M82" s="463"/>
      <c r="N82" s="463"/>
      <c r="O82" s="527">
        <f t="shared" si="11"/>
        <v>0</v>
      </c>
      <c r="P82" s="87"/>
      <c r="Q82" s="87"/>
      <c r="R82" s="88"/>
      <c r="S82" s="526"/>
      <c r="T82" s="88"/>
      <c r="U82" s="466">
        <f t="shared" si="12"/>
        <v>0</v>
      </c>
      <c r="V82" s="87"/>
      <c r="W82" s="87"/>
      <c r="X82" s="87"/>
      <c r="Y82" s="87"/>
      <c r="Z82" s="87"/>
      <c r="AA82" s="87"/>
      <c r="AB82" s="87"/>
      <c r="AC82" s="88"/>
      <c r="AD82" s="467"/>
    </row>
    <row r="83" spans="1:30" x14ac:dyDescent="0.2">
      <c r="A83" s="504" t="s">
        <v>402</v>
      </c>
      <c r="B83" s="523" t="s">
        <v>455</v>
      </c>
      <c r="C83" s="462"/>
      <c r="D83" s="463"/>
      <c r="E83" s="463"/>
      <c r="F83" s="463"/>
      <c r="G83" s="464">
        <f t="shared" si="8"/>
        <v>0</v>
      </c>
      <c r="H83" s="465">
        <f t="shared" si="9"/>
        <v>0</v>
      </c>
      <c r="I83" s="463"/>
      <c r="J83" s="465">
        <f t="shared" si="10"/>
        <v>0</v>
      </c>
      <c r="K83" s="463"/>
      <c r="L83" s="463"/>
      <c r="M83" s="463"/>
      <c r="N83" s="463"/>
      <c r="O83" s="527">
        <f t="shared" si="11"/>
        <v>0</v>
      </c>
      <c r="P83" s="87"/>
      <c r="Q83" s="87"/>
      <c r="R83" s="88"/>
      <c r="S83" s="526"/>
      <c r="T83" s="88"/>
      <c r="U83" s="466">
        <f t="shared" si="12"/>
        <v>0</v>
      </c>
      <c r="V83" s="87"/>
      <c r="W83" s="87"/>
      <c r="X83" s="87"/>
      <c r="Y83" s="87"/>
      <c r="Z83" s="87"/>
      <c r="AA83" s="87"/>
      <c r="AB83" s="87"/>
      <c r="AC83" s="88"/>
      <c r="AD83" s="467"/>
    </row>
    <row r="84" spans="1:30" x14ac:dyDescent="0.2">
      <c r="A84" s="504" t="s">
        <v>403</v>
      </c>
      <c r="B84" s="523" t="s">
        <v>456</v>
      </c>
      <c r="C84" s="462"/>
      <c r="D84" s="463"/>
      <c r="E84" s="463"/>
      <c r="F84" s="463"/>
      <c r="G84" s="464">
        <f t="shared" si="8"/>
        <v>0</v>
      </c>
      <c r="H84" s="465">
        <f t="shared" si="9"/>
        <v>0</v>
      </c>
      <c r="I84" s="463"/>
      <c r="J84" s="465">
        <f t="shared" si="10"/>
        <v>0</v>
      </c>
      <c r="K84" s="463"/>
      <c r="L84" s="463"/>
      <c r="M84" s="463"/>
      <c r="N84" s="463"/>
      <c r="O84" s="527">
        <f t="shared" si="11"/>
        <v>0</v>
      </c>
      <c r="P84" s="87"/>
      <c r="Q84" s="87"/>
      <c r="R84" s="88"/>
      <c r="S84" s="526"/>
      <c r="T84" s="88"/>
      <c r="U84" s="466">
        <f t="shared" si="12"/>
        <v>0</v>
      </c>
      <c r="V84" s="87"/>
      <c r="W84" s="87"/>
      <c r="X84" s="87"/>
      <c r="Y84" s="87"/>
      <c r="Z84" s="87"/>
      <c r="AA84" s="87"/>
      <c r="AB84" s="87"/>
      <c r="AC84" s="88"/>
      <c r="AD84" s="467"/>
    </row>
    <row r="85" spans="1:30" x14ac:dyDescent="0.2">
      <c r="A85" s="504" t="s">
        <v>404</v>
      </c>
      <c r="B85" s="523" t="s">
        <v>457</v>
      </c>
      <c r="C85" s="462"/>
      <c r="D85" s="463"/>
      <c r="E85" s="463"/>
      <c r="F85" s="463"/>
      <c r="G85" s="464">
        <f t="shared" si="8"/>
        <v>0</v>
      </c>
      <c r="H85" s="465">
        <f t="shared" si="9"/>
        <v>0</v>
      </c>
      <c r="I85" s="463"/>
      <c r="J85" s="465">
        <f t="shared" si="10"/>
        <v>0</v>
      </c>
      <c r="K85" s="463"/>
      <c r="L85" s="463"/>
      <c r="M85" s="463"/>
      <c r="N85" s="463"/>
      <c r="O85" s="527">
        <f t="shared" si="11"/>
        <v>0</v>
      </c>
      <c r="P85" s="87"/>
      <c r="Q85" s="87"/>
      <c r="R85" s="88"/>
      <c r="S85" s="526"/>
      <c r="T85" s="88"/>
      <c r="U85" s="466">
        <f t="shared" si="12"/>
        <v>0</v>
      </c>
      <c r="V85" s="87"/>
      <c r="W85" s="87"/>
      <c r="X85" s="87"/>
      <c r="Y85" s="87"/>
      <c r="Z85" s="87"/>
      <c r="AA85" s="87"/>
      <c r="AB85" s="87"/>
      <c r="AC85" s="88"/>
      <c r="AD85" s="467"/>
    </row>
    <row r="86" spans="1:30" x14ac:dyDescent="0.2">
      <c r="A86" s="504" t="s">
        <v>405</v>
      </c>
      <c r="B86" s="523" t="s">
        <v>458</v>
      </c>
      <c r="C86" s="462"/>
      <c r="D86" s="463"/>
      <c r="E86" s="463"/>
      <c r="F86" s="463"/>
      <c r="G86" s="464">
        <f t="shared" si="8"/>
        <v>0</v>
      </c>
      <c r="H86" s="465">
        <f t="shared" si="9"/>
        <v>0</v>
      </c>
      <c r="I86" s="463"/>
      <c r="J86" s="465">
        <f t="shared" si="10"/>
        <v>0</v>
      </c>
      <c r="K86" s="463"/>
      <c r="L86" s="463"/>
      <c r="M86" s="463"/>
      <c r="N86" s="463"/>
      <c r="O86" s="527">
        <f t="shared" si="11"/>
        <v>0</v>
      </c>
      <c r="P86" s="87"/>
      <c r="Q86" s="87"/>
      <c r="R86" s="88"/>
      <c r="S86" s="526"/>
      <c r="T86" s="88"/>
      <c r="U86" s="466">
        <f t="shared" si="12"/>
        <v>0</v>
      </c>
      <c r="V86" s="87"/>
      <c r="W86" s="87"/>
      <c r="X86" s="87"/>
      <c r="Y86" s="87"/>
      <c r="Z86" s="87"/>
      <c r="AA86" s="87"/>
      <c r="AB86" s="87"/>
      <c r="AC86" s="88"/>
      <c r="AD86" s="467"/>
    </row>
    <row r="87" spans="1:30" ht="25.5" x14ac:dyDescent="0.2">
      <c r="A87" s="617" t="s">
        <v>700</v>
      </c>
      <c r="B87" s="523" t="s">
        <v>699</v>
      </c>
      <c r="C87" s="462"/>
      <c r="D87" s="463"/>
      <c r="E87" s="463"/>
      <c r="F87" s="463"/>
      <c r="G87" s="464">
        <f t="shared" si="8"/>
        <v>0</v>
      </c>
      <c r="H87" s="465">
        <f t="shared" si="9"/>
        <v>0</v>
      </c>
      <c r="I87" s="463"/>
      <c r="J87" s="465">
        <f t="shared" si="10"/>
        <v>0</v>
      </c>
      <c r="K87" s="463"/>
      <c r="L87" s="463"/>
      <c r="M87" s="463"/>
      <c r="N87" s="463"/>
      <c r="O87" s="527">
        <f t="shared" si="11"/>
        <v>0</v>
      </c>
      <c r="P87" s="87"/>
      <c r="Q87" s="87"/>
      <c r="R87" s="88"/>
      <c r="S87" s="526"/>
      <c r="T87" s="88"/>
      <c r="U87" s="466">
        <f t="shared" si="12"/>
        <v>0</v>
      </c>
      <c r="V87" s="87"/>
      <c r="W87" s="87"/>
      <c r="X87" s="87"/>
      <c r="Y87" s="87"/>
      <c r="Z87" s="87"/>
      <c r="AA87" s="87"/>
      <c r="AB87" s="87"/>
      <c r="AC87" s="88"/>
      <c r="AD87" s="467"/>
    </row>
    <row r="88" spans="1:30" x14ac:dyDescent="0.2">
      <c r="A88" s="504" t="s">
        <v>538</v>
      </c>
      <c r="B88" s="523" t="s">
        <v>459</v>
      </c>
      <c r="C88" s="462">
        <v>1</v>
      </c>
      <c r="D88" s="463"/>
      <c r="E88" s="463"/>
      <c r="F88" s="463"/>
      <c r="G88" s="464">
        <f t="shared" si="8"/>
        <v>0</v>
      </c>
      <c r="H88" s="465">
        <f t="shared" si="9"/>
        <v>1</v>
      </c>
      <c r="I88" s="463"/>
      <c r="J88" s="465">
        <f t="shared" si="10"/>
        <v>1</v>
      </c>
      <c r="K88" s="463">
        <v>1</v>
      </c>
      <c r="L88" s="463"/>
      <c r="M88" s="463"/>
      <c r="N88" s="463"/>
      <c r="O88" s="527">
        <f t="shared" si="11"/>
        <v>0</v>
      </c>
      <c r="P88" s="87">
        <v>1</v>
      </c>
      <c r="Q88" s="87">
        <v>1</v>
      </c>
      <c r="R88" s="88"/>
      <c r="S88" s="526">
        <v>1</v>
      </c>
      <c r="T88" s="88"/>
      <c r="U88" s="466">
        <f t="shared" si="12"/>
        <v>1</v>
      </c>
      <c r="V88" s="87"/>
      <c r="W88" s="87">
        <v>1</v>
      </c>
      <c r="X88" s="87">
        <v>1</v>
      </c>
      <c r="Y88" s="87"/>
      <c r="Z88" s="87"/>
      <c r="AA88" s="87"/>
      <c r="AB88" s="87"/>
      <c r="AC88" s="88"/>
      <c r="AD88" s="467"/>
    </row>
    <row r="89" spans="1:30" x14ac:dyDescent="0.2">
      <c r="A89" s="504" t="s">
        <v>539</v>
      </c>
      <c r="B89" s="523" t="s">
        <v>460</v>
      </c>
      <c r="C89" s="462">
        <v>1</v>
      </c>
      <c r="D89" s="463"/>
      <c r="E89" s="463"/>
      <c r="F89" s="463"/>
      <c r="G89" s="464">
        <f t="shared" si="8"/>
        <v>0</v>
      </c>
      <c r="H89" s="465">
        <f t="shared" si="9"/>
        <v>1</v>
      </c>
      <c r="I89" s="463"/>
      <c r="J89" s="465">
        <f t="shared" si="10"/>
        <v>1</v>
      </c>
      <c r="K89" s="463">
        <v>1</v>
      </c>
      <c r="L89" s="463"/>
      <c r="M89" s="463"/>
      <c r="N89" s="463"/>
      <c r="O89" s="527">
        <f t="shared" si="11"/>
        <v>0</v>
      </c>
      <c r="P89" s="87"/>
      <c r="Q89" s="87">
        <v>1</v>
      </c>
      <c r="R89" s="88"/>
      <c r="S89" s="526">
        <v>2</v>
      </c>
      <c r="T89" s="88"/>
      <c r="U89" s="466">
        <f t="shared" si="12"/>
        <v>2</v>
      </c>
      <c r="V89" s="87"/>
      <c r="W89" s="87">
        <v>2</v>
      </c>
      <c r="X89" s="87">
        <v>2</v>
      </c>
      <c r="Y89" s="87"/>
      <c r="Z89" s="87"/>
      <c r="AA89" s="87"/>
      <c r="AB89" s="87"/>
      <c r="AC89" s="88"/>
      <c r="AD89" s="467"/>
    </row>
    <row r="90" spans="1:30" ht="25.5" x14ac:dyDescent="0.2">
      <c r="A90" s="504" t="s">
        <v>540</v>
      </c>
      <c r="B90" s="523" t="s">
        <v>461</v>
      </c>
      <c r="C90" s="462"/>
      <c r="D90" s="463"/>
      <c r="E90" s="463"/>
      <c r="F90" s="463"/>
      <c r="G90" s="464">
        <f t="shared" si="8"/>
        <v>0</v>
      </c>
      <c r="H90" s="465">
        <f t="shared" si="9"/>
        <v>0</v>
      </c>
      <c r="I90" s="463"/>
      <c r="J90" s="465">
        <f t="shared" si="10"/>
        <v>0</v>
      </c>
      <c r="K90" s="463"/>
      <c r="L90" s="463"/>
      <c r="M90" s="463"/>
      <c r="N90" s="463"/>
      <c r="O90" s="527">
        <f t="shared" si="11"/>
        <v>0</v>
      </c>
      <c r="P90" s="87"/>
      <c r="Q90" s="87"/>
      <c r="R90" s="88"/>
      <c r="S90" s="526"/>
      <c r="T90" s="88"/>
      <c r="U90" s="466">
        <f t="shared" si="12"/>
        <v>0</v>
      </c>
      <c r="V90" s="87"/>
      <c r="W90" s="87"/>
      <c r="X90" s="87"/>
      <c r="Y90" s="87"/>
      <c r="Z90" s="87"/>
      <c r="AA90" s="87"/>
      <c r="AB90" s="87"/>
      <c r="AC90" s="88"/>
      <c r="AD90" s="467"/>
    </row>
    <row r="91" spans="1:30" x14ac:dyDescent="0.2">
      <c r="A91" s="504" t="s">
        <v>541</v>
      </c>
      <c r="B91" s="523" t="s">
        <v>462</v>
      </c>
      <c r="C91" s="462"/>
      <c r="D91" s="463"/>
      <c r="E91" s="463"/>
      <c r="F91" s="463"/>
      <c r="G91" s="464">
        <f t="shared" si="8"/>
        <v>0</v>
      </c>
      <c r="H91" s="465">
        <f t="shared" si="9"/>
        <v>0</v>
      </c>
      <c r="I91" s="463"/>
      <c r="J91" s="465">
        <f t="shared" si="10"/>
        <v>0</v>
      </c>
      <c r="K91" s="463"/>
      <c r="L91" s="463"/>
      <c r="M91" s="463"/>
      <c r="N91" s="463"/>
      <c r="O91" s="527">
        <f t="shared" si="11"/>
        <v>0</v>
      </c>
      <c r="P91" s="87"/>
      <c r="Q91" s="87"/>
      <c r="R91" s="88"/>
      <c r="S91" s="526"/>
      <c r="T91" s="88"/>
      <c r="U91" s="466">
        <f t="shared" si="12"/>
        <v>0</v>
      </c>
      <c r="V91" s="87"/>
      <c r="W91" s="87"/>
      <c r="X91" s="87"/>
      <c r="Y91" s="87"/>
      <c r="Z91" s="87"/>
      <c r="AA91" s="87"/>
      <c r="AB91" s="87"/>
      <c r="AC91" s="88"/>
      <c r="AD91" s="467"/>
    </row>
    <row r="92" spans="1:30" ht="38.25" x14ac:dyDescent="0.2">
      <c r="A92" s="504" t="s">
        <v>542</v>
      </c>
      <c r="B92" s="523" t="s">
        <v>463</v>
      </c>
      <c r="C92" s="462"/>
      <c r="D92" s="463"/>
      <c r="E92" s="463"/>
      <c r="F92" s="463"/>
      <c r="G92" s="464">
        <f t="shared" si="8"/>
        <v>0</v>
      </c>
      <c r="H92" s="465">
        <f t="shared" si="9"/>
        <v>0</v>
      </c>
      <c r="I92" s="463"/>
      <c r="J92" s="465">
        <f t="shared" si="10"/>
        <v>0</v>
      </c>
      <c r="K92" s="463"/>
      <c r="L92" s="463"/>
      <c r="M92" s="463"/>
      <c r="N92" s="463"/>
      <c r="O92" s="527">
        <f t="shared" si="11"/>
        <v>0</v>
      </c>
      <c r="P92" s="87"/>
      <c r="Q92" s="87"/>
      <c r="R92" s="88"/>
      <c r="S92" s="526"/>
      <c r="T92" s="88"/>
      <c r="U92" s="466">
        <f t="shared" si="12"/>
        <v>0</v>
      </c>
      <c r="V92" s="87"/>
      <c r="W92" s="87"/>
      <c r="X92" s="87"/>
      <c r="Y92" s="87"/>
      <c r="Z92" s="87"/>
      <c r="AA92" s="87"/>
      <c r="AB92" s="87"/>
      <c r="AC92" s="88"/>
      <c r="AD92" s="467"/>
    </row>
    <row r="93" spans="1:30" ht="25.5" x14ac:dyDescent="0.2">
      <c r="A93" s="504" t="s">
        <v>543</v>
      </c>
      <c r="B93" s="523" t="s">
        <v>464</v>
      </c>
      <c r="C93" s="462"/>
      <c r="D93" s="463"/>
      <c r="E93" s="463"/>
      <c r="F93" s="463"/>
      <c r="G93" s="464">
        <f t="shared" si="8"/>
        <v>0</v>
      </c>
      <c r="H93" s="465">
        <f t="shared" si="9"/>
        <v>0</v>
      </c>
      <c r="I93" s="463"/>
      <c r="J93" s="465">
        <f t="shared" si="10"/>
        <v>0</v>
      </c>
      <c r="K93" s="463"/>
      <c r="L93" s="463"/>
      <c r="M93" s="463"/>
      <c r="N93" s="463"/>
      <c r="O93" s="527">
        <f t="shared" si="11"/>
        <v>0</v>
      </c>
      <c r="P93" s="87"/>
      <c r="Q93" s="87"/>
      <c r="R93" s="88"/>
      <c r="S93" s="526"/>
      <c r="T93" s="88"/>
      <c r="U93" s="466">
        <f t="shared" si="12"/>
        <v>0</v>
      </c>
      <c r="V93" s="87"/>
      <c r="W93" s="87"/>
      <c r="X93" s="87"/>
      <c r="Y93" s="87"/>
      <c r="Z93" s="87"/>
      <c r="AA93" s="87"/>
      <c r="AB93" s="87"/>
      <c r="AC93" s="88"/>
      <c r="AD93" s="467"/>
    </row>
    <row r="94" spans="1:30" x14ac:dyDescent="0.2">
      <c r="A94" s="504" t="s">
        <v>544</v>
      </c>
      <c r="B94" s="523" t="s">
        <v>465</v>
      </c>
      <c r="C94" s="462"/>
      <c r="D94" s="463"/>
      <c r="E94" s="463"/>
      <c r="F94" s="463"/>
      <c r="G94" s="464">
        <f t="shared" si="8"/>
        <v>0</v>
      </c>
      <c r="H94" s="465">
        <f t="shared" si="9"/>
        <v>0</v>
      </c>
      <c r="I94" s="463"/>
      <c r="J94" s="465">
        <f t="shared" si="10"/>
        <v>0</v>
      </c>
      <c r="K94" s="463"/>
      <c r="L94" s="463"/>
      <c r="M94" s="463"/>
      <c r="N94" s="463"/>
      <c r="O94" s="527">
        <f t="shared" si="11"/>
        <v>0</v>
      </c>
      <c r="P94" s="87"/>
      <c r="Q94" s="87"/>
      <c r="R94" s="88"/>
      <c r="S94" s="526"/>
      <c r="T94" s="88"/>
      <c r="U94" s="466">
        <f t="shared" si="12"/>
        <v>0</v>
      </c>
      <c r="V94" s="87"/>
      <c r="W94" s="87"/>
      <c r="X94" s="87"/>
      <c r="Y94" s="87"/>
      <c r="Z94" s="87"/>
      <c r="AA94" s="87"/>
      <c r="AB94" s="87"/>
      <c r="AC94" s="88"/>
      <c r="AD94" s="467"/>
    </row>
    <row r="95" spans="1:30" x14ac:dyDescent="0.2">
      <c r="A95" s="504" t="s">
        <v>545</v>
      </c>
      <c r="B95" s="523" t="s">
        <v>466</v>
      </c>
      <c r="C95" s="462"/>
      <c r="D95" s="463"/>
      <c r="E95" s="463"/>
      <c r="F95" s="463"/>
      <c r="G95" s="464">
        <f t="shared" si="8"/>
        <v>0</v>
      </c>
      <c r="H95" s="465">
        <f t="shared" si="9"/>
        <v>0</v>
      </c>
      <c r="I95" s="463"/>
      <c r="J95" s="465">
        <f t="shared" si="10"/>
        <v>0</v>
      </c>
      <c r="K95" s="463"/>
      <c r="L95" s="463"/>
      <c r="M95" s="463"/>
      <c r="N95" s="463"/>
      <c r="O95" s="527">
        <f t="shared" si="11"/>
        <v>0</v>
      </c>
      <c r="P95" s="87"/>
      <c r="Q95" s="87"/>
      <c r="R95" s="88"/>
      <c r="S95" s="526"/>
      <c r="T95" s="88"/>
      <c r="U95" s="466">
        <f t="shared" si="12"/>
        <v>0</v>
      </c>
      <c r="V95" s="87"/>
      <c r="W95" s="87"/>
      <c r="X95" s="87"/>
      <c r="Y95" s="87"/>
      <c r="Z95" s="87"/>
      <c r="AA95" s="87"/>
      <c r="AB95" s="87"/>
      <c r="AC95" s="88"/>
      <c r="AD95" s="467"/>
    </row>
    <row r="96" spans="1:30" x14ac:dyDescent="0.2">
      <c r="A96" s="505" t="s">
        <v>546</v>
      </c>
      <c r="B96" s="523" t="s">
        <v>37</v>
      </c>
      <c r="C96" s="462"/>
      <c r="D96" s="463"/>
      <c r="E96" s="463"/>
      <c r="F96" s="463"/>
      <c r="G96" s="464">
        <f t="shared" si="8"/>
        <v>0</v>
      </c>
      <c r="H96" s="465">
        <f t="shared" si="9"/>
        <v>0</v>
      </c>
      <c r="I96" s="463"/>
      <c r="J96" s="465">
        <f t="shared" si="10"/>
        <v>0</v>
      </c>
      <c r="K96" s="463"/>
      <c r="L96" s="463"/>
      <c r="M96" s="463"/>
      <c r="N96" s="463"/>
      <c r="O96" s="527">
        <f t="shared" si="11"/>
        <v>0</v>
      </c>
      <c r="P96" s="87"/>
      <c r="Q96" s="87"/>
      <c r="R96" s="88"/>
      <c r="S96" s="526"/>
      <c r="T96" s="88"/>
      <c r="U96" s="466">
        <f t="shared" si="12"/>
        <v>0</v>
      </c>
      <c r="V96" s="87"/>
      <c r="W96" s="87"/>
      <c r="X96" s="87"/>
      <c r="Y96" s="87"/>
      <c r="Z96" s="87"/>
      <c r="AA96" s="87"/>
      <c r="AB96" s="87"/>
      <c r="AC96" s="88"/>
      <c r="AD96" s="467"/>
    </row>
    <row r="97" spans="1:30" x14ac:dyDescent="0.2">
      <c r="A97" s="505" t="s">
        <v>547</v>
      </c>
      <c r="B97" s="523" t="s">
        <v>467</v>
      </c>
      <c r="C97" s="462"/>
      <c r="D97" s="463"/>
      <c r="E97" s="463"/>
      <c r="F97" s="463"/>
      <c r="G97" s="464">
        <f t="shared" si="8"/>
        <v>0</v>
      </c>
      <c r="H97" s="465">
        <f t="shared" si="9"/>
        <v>0</v>
      </c>
      <c r="I97" s="463"/>
      <c r="J97" s="465">
        <f t="shared" si="10"/>
        <v>0</v>
      </c>
      <c r="K97" s="463"/>
      <c r="L97" s="463"/>
      <c r="M97" s="463"/>
      <c r="N97" s="463"/>
      <c r="O97" s="527">
        <f t="shared" si="11"/>
        <v>0</v>
      </c>
      <c r="P97" s="87"/>
      <c r="Q97" s="87"/>
      <c r="R97" s="88"/>
      <c r="S97" s="526"/>
      <c r="T97" s="88"/>
      <c r="U97" s="466">
        <f t="shared" si="12"/>
        <v>0</v>
      </c>
      <c r="V97" s="87"/>
      <c r="W97" s="87"/>
      <c r="X97" s="87"/>
      <c r="Y97" s="87"/>
      <c r="Z97" s="87"/>
      <c r="AA97" s="87"/>
      <c r="AB97" s="87"/>
      <c r="AC97" s="88"/>
      <c r="AD97" s="467"/>
    </row>
    <row r="98" spans="1:30" ht="16.5" x14ac:dyDescent="0.2">
      <c r="A98" s="511" t="s">
        <v>548</v>
      </c>
      <c r="B98" s="524" t="s">
        <v>14</v>
      </c>
      <c r="C98" s="462"/>
      <c r="D98" s="463"/>
      <c r="E98" s="463"/>
      <c r="F98" s="463"/>
      <c r="G98" s="464">
        <f t="shared" si="8"/>
        <v>0</v>
      </c>
      <c r="H98" s="465">
        <f t="shared" si="9"/>
        <v>0</v>
      </c>
      <c r="I98" s="463"/>
      <c r="J98" s="465">
        <f t="shared" si="10"/>
        <v>0</v>
      </c>
      <c r="K98" s="463"/>
      <c r="L98" s="463"/>
      <c r="M98" s="463"/>
      <c r="N98" s="463"/>
      <c r="O98" s="527">
        <f t="shared" si="11"/>
        <v>0</v>
      </c>
      <c r="P98" s="87"/>
      <c r="Q98" s="87"/>
      <c r="R98" s="88"/>
      <c r="S98" s="526"/>
      <c r="T98" s="88"/>
      <c r="U98" s="466">
        <f t="shared" si="12"/>
        <v>0</v>
      </c>
      <c r="V98" s="87"/>
      <c r="W98" s="87"/>
      <c r="X98" s="87"/>
      <c r="Y98" s="87"/>
      <c r="Z98" s="87"/>
      <c r="AA98" s="87"/>
      <c r="AB98" s="87"/>
      <c r="AC98" s="88"/>
      <c r="AD98" s="467"/>
    </row>
    <row r="99" spans="1:30" ht="33" x14ac:dyDescent="0.2">
      <c r="A99" s="511" t="s">
        <v>549</v>
      </c>
      <c r="B99" s="524" t="s">
        <v>8</v>
      </c>
      <c r="C99" s="462"/>
      <c r="D99" s="463"/>
      <c r="E99" s="463"/>
      <c r="F99" s="463"/>
      <c r="G99" s="464">
        <f t="shared" si="8"/>
        <v>0</v>
      </c>
      <c r="H99" s="465">
        <f t="shared" si="9"/>
        <v>0</v>
      </c>
      <c r="I99" s="463"/>
      <c r="J99" s="465">
        <f t="shared" si="10"/>
        <v>0</v>
      </c>
      <c r="K99" s="463"/>
      <c r="L99" s="463"/>
      <c r="M99" s="463"/>
      <c r="N99" s="463"/>
      <c r="O99" s="527">
        <f t="shared" si="11"/>
        <v>0</v>
      </c>
      <c r="P99" s="87"/>
      <c r="Q99" s="87"/>
      <c r="R99" s="88"/>
      <c r="S99" s="526"/>
      <c r="T99" s="88"/>
      <c r="U99" s="466">
        <f t="shared" si="12"/>
        <v>0</v>
      </c>
      <c r="V99" s="87"/>
      <c r="W99" s="87"/>
      <c r="X99" s="87"/>
      <c r="Y99" s="87"/>
      <c r="Z99" s="87"/>
      <c r="AA99" s="87"/>
      <c r="AB99" s="87"/>
      <c r="AC99" s="88"/>
      <c r="AD99" s="467"/>
    </row>
    <row r="100" spans="1:30" ht="33" x14ac:dyDescent="0.2">
      <c r="A100" s="511" t="s">
        <v>406</v>
      </c>
      <c r="B100" s="524" t="s">
        <v>9</v>
      </c>
      <c r="C100" s="462"/>
      <c r="D100" s="463"/>
      <c r="E100" s="463"/>
      <c r="F100" s="463"/>
      <c r="G100" s="464">
        <f t="shared" si="8"/>
        <v>0</v>
      </c>
      <c r="H100" s="465">
        <f t="shared" si="9"/>
        <v>0</v>
      </c>
      <c r="I100" s="463"/>
      <c r="J100" s="465">
        <f t="shared" si="10"/>
        <v>0</v>
      </c>
      <c r="K100" s="463"/>
      <c r="L100" s="463"/>
      <c r="M100" s="463"/>
      <c r="N100" s="463"/>
      <c r="O100" s="527">
        <f t="shared" si="11"/>
        <v>0</v>
      </c>
      <c r="P100" s="87"/>
      <c r="Q100" s="87"/>
      <c r="R100" s="88"/>
      <c r="S100" s="526"/>
      <c r="T100" s="88"/>
      <c r="U100" s="466">
        <f t="shared" si="12"/>
        <v>0</v>
      </c>
      <c r="V100" s="87"/>
      <c r="W100" s="87"/>
      <c r="X100" s="87"/>
      <c r="Y100" s="87"/>
      <c r="Z100" s="87"/>
      <c r="AA100" s="87"/>
      <c r="AB100" s="87"/>
      <c r="AC100" s="88"/>
      <c r="AD100" s="467"/>
    </row>
    <row r="101" spans="1:30" ht="25.5" x14ac:dyDescent="0.2">
      <c r="A101" s="496" t="s">
        <v>550</v>
      </c>
      <c r="B101" s="523" t="s">
        <v>407</v>
      </c>
      <c r="C101" s="462"/>
      <c r="D101" s="463"/>
      <c r="E101" s="463"/>
      <c r="F101" s="463"/>
      <c r="G101" s="464">
        <f t="shared" si="8"/>
        <v>0</v>
      </c>
      <c r="H101" s="465">
        <f t="shared" si="9"/>
        <v>0</v>
      </c>
      <c r="I101" s="463"/>
      <c r="J101" s="465">
        <f t="shared" si="10"/>
        <v>0</v>
      </c>
      <c r="K101" s="463"/>
      <c r="L101" s="463"/>
      <c r="M101" s="463"/>
      <c r="N101" s="463"/>
      <c r="O101" s="527">
        <f t="shared" si="11"/>
        <v>0</v>
      </c>
      <c r="P101" s="87"/>
      <c r="Q101" s="87"/>
      <c r="R101" s="88"/>
      <c r="S101" s="526"/>
      <c r="T101" s="88"/>
      <c r="U101" s="466">
        <f t="shared" si="12"/>
        <v>0</v>
      </c>
      <c r="V101" s="87"/>
      <c r="W101" s="87"/>
      <c r="X101" s="87"/>
      <c r="Y101" s="87"/>
      <c r="Z101" s="87"/>
      <c r="AA101" s="87"/>
      <c r="AB101" s="87"/>
      <c r="AC101" s="88"/>
      <c r="AD101" s="467"/>
    </row>
    <row r="102" spans="1:30" ht="25.5" x14ac:dyDescent="0.2">
      <c r="A102" s="504" t="s">
        <v>551</v>
      </c>
      <c r="B102" s="523" t="s">
        <v>408</v>
      </c>
      <c r="C102" s="462"/>
      <c r="D102" s="463"/>
      <c r="E102" s="463"/>
      <c r="F102" s="463"/>
      <c r="G102" s="464">
        <f t="shared" si="8"/>
        <v>0</v>
      </c>
      <c r="H102" s="465">
        <f t="shared" si="9"/>
        <v>0</v>
      </c>
      <c r="I102" s="463"/>
      <c r="J102" s="465">
        <f t="shared" si="10"/>
        <v>0</v>
      </c>
      <c r="K102" s="463"/>
      <c r="L102" s="463"/>
      <c r="M102" s="463"/>
      <c r="N102" s="463"/>
      <c r="O102" s="527">
        <f t="shared" si="11"/>
        <v>0</v>
      </c>
      <c r="P102" s="87"/>
      <c r="Q102" s="87"/>
      <c r="R102" s="88"/>
      <c r="S102" s="526"/>
      <c r="T102" s="88"/>
      <c r="U102" s="466">
        <f t="shared" si="12"/>
        <v>0</v>
      </c>
      <c r="V102" s="87"/>
      <c r="W102" s="87"/>
      <c r="X102" s="87"/>
      <c r="Y102" s="87"/>
      <c r="Z102" s="87"/>
      <c r="AA102" s="87"/>
      <c r="AB102" s="87"/>
      <c r="AC102" s="88"/>
      <c r="AD102" s="467"/>
    </row>
    <row r="103" spans="1:30" ht="16.5" x14ac:dyDescent="0.2">
      <c r="A103" s="511" t="s">
        <v>409</v>
      </c>
      <c r="B103" s="524" t="s">
        <v>10</v>
      </c>
      <c r="C103" s="462"/>
      <c r="D103" s="463">
        <v>13</v>
      </c>
      <c r="E103" s="463"/>
      <c r="F103" s="463"/>
      <c r="G103" s="464">
        <f t="shared" si="8"/>
        <v>13</v>
      </c>
      <c r="H103" s="465">
        <f t="shared" si="9"/>
        <v>13</v>
      </c>
      <c r="I103" s="463"/>
      <c r="J103" s="465">
        <f t="shared" si="10"/>
        <v>10</v>
      </c>
      <c r="K103" s="463">
        <v>4</v>
      </c>
      <c r="L103" s="463">
        <v>6</v>
      </c>
      <c r="M103" s="463">
        <v>6</v>
      </c>
      <c r="N103" s="463">
        <v>9</v>
      </c>
      <c r="O103" s="527">
        <f t="shared" si="11"/>
        <v>3</v>
      </c>
      <c r="P103" s="87">
        <v>2</v>
      </c>
      <c r="Q103" s="87">
        <v>8</v>
      </c>
      <c r="R103" s="88"/>
      <c r="S103" s="526">
        <v>11</v>
      </c>
      <c r="T103" s="88"/>
      <c r="U103" s="466">
        <f t="shared" si="12"/>
        <v>11</v>
      </c>
      <c r="V103" s="87"/>
      <c r="W103" s="87">
        <v>11</v>
      </c>
      <c r="X103" s="87">
        <v>9</v>
      </c>
      <c r="Y103" s="87"/>
      <c r="Z103" s="87"/>
      <c r="AA103" s="87"/>
      <c r="AB103" s="87"/>
      <c r="AC103" s="88"/>
      <c r="AD103" s="467">
        <v>6</v>
      </c>
    </row>
    <row r="104" spans="1:30" ht="25.5" x14ac:dyDescent="0.2">
      <c r="A104" s="496" t="s">
        <v>552</v>
      </c>
      <c r="B104" s="523" t="s">
        <v>410</v>
      </c>
      <c r="C104" s="462"/>
      <c r="D104" s="463"/>
      <c r="E104" s="463"/>
      <c r="F104" s="463"/>
      <c r="G104" s="464">
        <f t="shared" si="8"/>
        <v>0</v>
      </c>
      <c r="H104" s="465">
        <f t="shared" si="9"/>
        <v>0</v>
      </c>
      <c r="I104" s="463"/>
      <c r="J104" s="465">
        <f t="shared" si="10"/>
        <v>0</v>
      </c>
      <c r="K104" s="463"/>
      <c r="L104" s="463"/>
      <c r="M104" s="463"/>
      <c r="N104" s="463"/>
      <c r="O104" s="527">
        <f t="shared" si="11"/>
        <v>0</v>
      </c>
      <c r="P104" s="87"/>
      <c r="Q104" s="87"/>
      <c r="R104" s="88"/>
      <c r="S104" s="526"/>
      <c r="T104" s="88"/>
      <c r="U104" s="466">
        <f t="shared" si="12"/>
        <v>0</v>
      </c>
      <c r="V104" s="87"/>
      <c r="W104" s="87"/>
      <c r="X104" s="87"/>
      <c r="Y104" s="87"/>
      <c r="Z104" s="87"/>
      <c r="AA104" s="87"/>
      <c r="AB104" s="87"/>
      <c r="AC104" s="88"/>
      <c r="AD104" s="467"/>
    </row>
    <row r="105" spans="1:30" ht="25.5" x14ac:dyDescent="0.2">
      <c r="A105" s="504" t="s">
        <v>553</v>
      </c>
      <c r="B105" s="523" t="s">
        <v>411</v>
      </c>
      <c r="C105" s="462"/>
      <c r="D105" s="463"/>
      <c r="E105" s="463"/>
      <c r="F105" s="463"/>
      <c r="G105" s="464">
        <f t="shared" si="8"/>
        <v>0</v>
      </c>
      <c r="H105" s="465">
        <f t="shared" si="9"/>
        <v>0</v>
      </c>
      <c r="I105" s="463"/>
      <c r="J105" s="465">
        <f t="shared" si="10"/>
        <v>0</v>
      </c>
      <c r="K105" s="463"/>
      <c r="L105" s="463"/>
      <c r="M105" s="463"/>
      <c r="N105" s="463"/>
      <c r="O105" s="527">
        <f t="shared" si="11"/>
        <v>0</v>
      </c>
      <c r="P105" s="87"/>
      <c r="Q105" s="87"/>
      <c r="R105" s="88"/>
      <c r="S105" s="526"/>
      <c r="T105" s="88"/>
      <c r="U105" s="466">
        <f t="shared" si="12"/>
        <v>0</v>
      </c>
      <c r="V105" s="87"/>
      <c r="W105" s="87"/>
      <c r="X105" s="87"/>
      <c r="Y105" s="87"/>
      <c r="Z105" s="87"/>
      <c r="AA105" s="87"/>
      <c r="AB105" s="87"/>
      <c r="AC105" s="88"/>
      <c r="AD105" s="467"/>
    </row>
    <row r="106" spans="1:30" ht="25.5" x14ac:dyDescent="0.2">
      <c r="A106" s="504" t="s">
        <v>554</v>
      </c>
      <c r="B106" s="523" t="s">
        <v>412</v>
      </c>
      <c r="C106" s="462"/>
      <c r="D106" s="463">
        <v>3</v>
      </c>
      <c r="E106" s="463"/>
      <c r="F106" s="463"/>
      <c r="G106" s="464">
        <f t="shared" si="8"/>
        <v>3</v>
      </c>
      <c r="H106" s="465">
        <f t="shared" si="9"/>
        <v>3</v>
      </c>
      <c r="I106" s="463"/>
      <c r="J106" s="465">
        <f t="shared" si="10"/>
        <v>2</v>
      </c>
      <c r="K106" s="463">
        <v>2</v>
      </c>
      <c r="L106" s="463"/>
      <c r="M106" s="463"/>
      <c r="N106" s="463">
        <v>2</v>
      </c>
      <c r="O106" s="527">
        <f t="shared" si="11"/>
        <v>1</v>
      </c>
      <c r="P106" s="87"/>
      <c r="Q106" s="87">
        <v>2</v>
      </c>
      <c r="R106" s="88"/>
      <c r="S106" s="526">
        <v>2</v>
      </c>
      <c r="T106" s="88"/>
      <c r="U106" s="466">
        <f t="shared" si="12"/>
        <v>2</v>
      </c>
      <c r="V106" s="87"/>
      <c r="W106" s="87">
        <v>2</v>
      </c>
      <c r="X106" s="87">
        <v>2</v>
      </c>
      <c r="Y106" s="87"/>
      <c r="Z106" s="87"/>
      <c r="AA106" s="87"/>
      <c r="AB106" s="87"/>
      <c r="AC106" s="88"/>
      <c r="AD106" s="467"/>
    </row>
    <row r="107" spans="1:30" ht="25.5" x14ac:dyDescent="0.2">
      <c r="A107" s="504" t="s">
        <v>555</v>
      </c>
      <c r="B107" s="523" t="s">
        <v>413</v>
      </c>
      <c r="C107" s="462"/>
      <c r="D107" s="463">
        <v>2</v>
      </c>
      <c r="E107" s="463"/>
      <c r="F107" s="463"/>
      <c r="G107" s="464">
        <f t="shared" si="8"/>
        <v>2</v>
      </c>
      <c r="H107" s="465">
        <f t="shared" si="9"/>
        <v>2</v>
      </c>
      <c r="I107" s="463"/>
      <c r="J107" s="465">
        <f t="shared" si="10"/>
        <v>1</v>
      </c>
      <c r="K107" s="463">
        <v>1</v>
      </c>
      <c r="L107" s="463"/>
      <c r="M107" s="463"/>
      <c r="N107" s="463">
        <v>1</v>
      </c>
      <c r="O107" s="527">
        <f t="shared" si="11"/>
        <v>1</v>
      </c>
      <c r="P107" s="87">
        <v>1</v>
      </c>
      <c r="Q107" s="87"/>
      <c r="R107" s="88"/>
      <c r="S107" s="526">
        <v>2</v>
      </c>
      <c r="T107" s="88"/>
      <c r="U107" s="466">
        <f t="shared" si="12"/>
        <v>2</v>
      </c>
      <c r="V107" s="87"/>
      <c r="W107" s="87">
        <v>2</v>
      </c>
      <c r="X107" s="87">
        <v>1</v>
      </c>
      <c r="Y107" s="87"/>
      <c r="Z107" s="87"/>
      <c r="AA107" s="87"/>
      <c r="AB107" s="87"/>
      <c r="AC107" s="88"/>
      <c r="AD107" s="467"/>
    </row>
    <row r="108" spans="1:30" ht="25.5" x14ac:dyDescent="0.2">
      <c r="A108" s="504" t="s">
        <v>556</v>
      </c>
      <c r="B108" s="523" t="s">
        <v>472</v>
      </c>
      <c r="C108" s="462"/>
      <c r="D108" s="463"/>
      <c r="E108" s="463"/>
      <c r="F108" s="463"/>
      <c r="G108" s="464">
        <f t="shared" si="8"/>
        <v>0</v>
      </c>
      <c r="H108" s="465">
        <f t="shared" si="9"/>
        <v>0</v>
      </c>
      <c r="I108" s="463"/>
      <c r="J108" s="465">
        <f t="shared" si="10"/>
        <v>0</v>
      </c>
      <c r="K108" s="463"/>
      <c r="L108" s="463"/>
      <c r="M108" s="463"/>
      <c r="N108" s="463"/>
      <c r="O108" s="527">
        <f t="shared" si="11"/>
        <v>0</v>
      </c>
      <c r="P108" s="87"/>
      <c r="Q108" s="87"/>
      <c r="R108" s="88"/>
      <c r="S108" s="526"/>
      <c r="T108" s="88"/>
      <c r="U108" s="466">
        <f t="shared" si="12"/>
        <v>0</v>
      </c>
      <c r="V108" s="87"/>
      <c r="W108" s="87"/>
      <c r="X108" s="87"/>
      <c r="Y108" s="87"/>
      <c r="Z108" s="87"/>
      <c r="AA108" s="87"/>
      <c r="AB108" s="87"/>
      <c r="AC108" s="88"/>
      <c r="AD108" s="467"/>
    </row>
    <row r="109" spans="1:30" ht="27.75" customHeight="1" x14ac:dyDescent="0.2">
      <c r="A109" s="504" t="s">
        <v>557</v>
      </c>
      <c r="B109" s="523" t="s">
        <v>414</v>
      </c>
      <c r="C109" s="462"/>
      <c r="D109" s="463">
        <v>8</v>
      </c>
      <c r="E109" s="463"/>
      <c r="F109" s="463"/>
      <c r="G109" s="464">
        <f t="shared" si="8"/>
        <v>8</v>
      </c>
      <c r="H109" s="465">
        <f t="shared" si="9"/>
        <v>8</v>
      </c>
      <c r="I109" s="463"/>
      <c r="J109" s="465">
        <f t="shared" si="10"/>
        <v>7</v>
      </c>
      <c r="K109" s="463">
        <v>1</v>
      </c>
      <c r="L109" s="463">
        <v>6</v>
      </c>
      <c r="M109" s="463">
        <v>6</v>
      </c>
      <c r="N109" s="463">
        <v>6</v>
      </c>
      <c r="O109" s="527">
        <f t="shared" si="11"/>
        <v>1</v>
      </c>
      <c r="P109" s="87">
        <v>1</v>
      </c>
      <c r="Q109" s="87">
        <v>6</v>
      </c>
      <c r="R109" s="88"/>
      <c r="S109" s="526">
        <v>7</v>
      </c>
      <c r="T109" s="88"/>
      <c r="U109" s="466">
        <f t="shared" si="12"/>
        <v>7</v>
      </c>
      <c r="V109" s="87"/>
      <c r="W109" s="87">
        <v>7</v>
      </c>
      <c r="X109" s="87">
        <v>6</v>
      </c>
      <c r="Y109" s="87"/>
      <c r="Z109" s="87"/>
      <c r="AA109" s="87"/>
      <c r="AB109" s="87"/>
      <c r="AC109" s="88"/>
      <c r="AD109" s="467">
        <v>6</v>
      </c>
    </row>
    <row r="110" spans="1:30" ht="25.5" x14ac:dyDescent="0.2">
      <c r="A110" s="504" t="s">
        <v>558</v>
      </c>
      <c r="B110" s="523" t="s">
        <v>415</v>
      </c>
      <c r="C110" s="462"/>
      <c r="D110" s="463"/>
      <c r="E110" s="463"/>
      <c r="F110" s="463"/>
      <c r="G110" s="464">
        <f t="shared" si="8"/>
        <v>0</v>
      </c>
      <c r="H110" s="465">
        <f t="shared" si="9"/>
        <v>0</v>
      </c>
      <c r="I110" s="463"/>
      <c r="J110" s="465">
        <f t="shared" si="10"/>
        <v>0</v>
      </c>
      <c r="K110" s="463"/>
      <c r="L110" s="463"/>
      <c r="M110" s="463"/>
      <c r="N110" s="463"/>
      <c r="O110" s="527">
        <f t="shared" si="11"/>
        <v>0</v>
      </c>
      <c r="P110" s="87"/>
      <c r="Q110" s="87"/>
      <c r="R110" s="88"/>
      <c r="S110" s="526"/>
      <c r="T110" s="88"/>
      <c r="U110" s="466">
        <f t="shared" si="12"/>
        <v>0</v>
      </c>
      <c r="V110" s="87"/>
      <c r="W110" s="87"/>
      <c r="X110" s="87"/>
      <c r="Y110" s="87"/>
      <c r="Z110" s="87"/>
      <c r="AA110" s="87"/>
      <c r="AB110" s="87"/>
      <c r="AC110" s="88"/>
      <c r="AD110" s="467"/>
    </row>
    <row r="111" spans="1:30" ht="38.25" x14ac:dyDescent="0.2">
      <c r="A111" s="504" t="s">
        <v>559</v>
      </c>
      <c r="B111" s="523" t="s">
        <v>416</v>
      </c>
      <c r="C111" s="462"/>
      <c r="D111" s="463"/>
      <c r="E111" s="463"/>
      <c r="F111" s="463"/>
      <c r="G111" s="464">
        <f t="shared" si="8"/>
        <v>0</v>
      </c>
      <c r="H111" s="465">
        <f t="shared" si="9"/>
        <v>0</v>
      </c>
      <c r="I111" s="463"/>
      <c r="J111" s="465">
        <f t="shared" si="10"/>
        <v>0</v>
      </c>
      <c r="K111" s="463"/>
      <c r="L111" s="463"/>
      <c r="M111" s="463"/>
      <c r="N111" s="463"/>
      <c r="O111" s="527">
        <f t="shared" si="11"/>
        <v>0</v>
      </c>
      <c r="P111" s="87"/>
      <c r="Q111" s="87"/>
      <c r="R111" s="88"/>
      <c r="S111" s="526"/>
      <c r="T111" s="88"/>
      <c r="U111" s="466">
        <f t="shared" si="12"/>
        <v>0</v>
      </c>
      <c r="V111" s="87"/>
      <c r="W111" s="87"/>
      <c r="X111" s="87"/>
      <c r="Y111" s="87"/>
      <c r="Z111" s="87"/>
      <c r="AA111" s="87"/>
      <c r="AB111" s="87"/>
      <c r="AC111" s="88"/>
      <c r="AD111" s="467"/>
    </row>
    <row r="112" spans="1:30" ht="25.5" x14ac:dyDescent="0.2">
      <c r="A112" s="504" t="s">
        <v>560</v>
      </c>
      <c r="B112" s="523" t="s">
        <v>473</v>
      </c>
      <c r="C112" s="462"/>
      <c r="D112" s="463"/>
      <c r="E112" s="463"/>
      <c r="F112" s="463"/>
      <c r="G112" s="464">
        <f t="shared" si="8"/>
        <v>0</v>
      </c>
      <c r="H112" s="465">
        <f t="shared" si="9"/>
        <v>0</v>
      </c>
      <c r="I112" s="463"/>
      <c r="J112" s="465">
        <f t="shared" si="10"/>
        <v>0</v>
      </c>
      <c r="K112" s="463"/>
      <c r="L112" s="463"/>
      <c r="M112" s="463"/>
      <c r="N112" s="463"/>
      <c r="O112" s="527">
        <f t="shared" si="11"/>
        <v>0</v>
      </c>
      <c r="P112" s="87"/>
      <c r="Q112" s="87"/>
      <c r="R112" s="88"/>
      <c r="S112" s="526"/>
      <c r="T112" s="88"/>
      <c r="U112" s="466">
        <f t="shared" si="12"/>
        <v>0</v>
      </c>
      <c r="V112" s="87"/>
      <c r="W112" s="87"/>
      <c r="X112" s="87"/>
      <c r="Y112" s="87"/>
      <c r="Z112" s="87"/>
      <c r="AA112" s="87"/>
      <c r="AB112" s="87"/>
      <c r="AC112" s="88"/>
      <c r="AD112" s="467"/>
    </row>
    <row r="113" spans="1:31" ht="33" x14ac:dyDescent="0.2">
      <c r="A113" s="511" t="s">
        <v>417</v>
      </c>
      <c r="B113" s="524" t="s">
        <v>11</v>
      </c>
      <c r="C113" s="462"/>
      <c r="D113" s="463"/>
      <c r="E113" s="463"/>
      <c r="F113" s="463"/>
      <c r="G113" s="464">
        <f t="shared" si="8"/>
        <v>0</v>
      </c>
      <c r="H113" s="465">
        <f t="shared" si="9"/>
        <v>0</v>
      </c>
      <c r="I113" s="463"/>
      <c r="J113" s="465">
        <f t="shared" si="10"/>
        <v>0</v>
      </c>
      <c r="K113" s="463"/>
      <c r="L113" s="463"/>
      <c r="M113" s="463"/>
      <c r="N113" s="463"/>
      <c r="O113" s="527">
        <f t="shared" si="11"/>
        <v>0</v>
      </c>
      <c r="P113" s="87"/>
      <c r="Q113" s="87"/>
      <c r="R113" s="88"/>
      <c r="S113" s="526"/>
      <c r="T113" s="88"/>
      <c r="U113" s="466">
        <f t="shared" si="12"/>
        <v>0</v>
      </c>
      <c r="V113" s="87"/>
      <c r="W113" s="87"/>
      <c r="X113" s="87"/>
      <c r="Y113" s="87"/>
      <c r="Z113" s="87"/>
      <c r="AA113" s="87"/>
      <c r="AB113" s="87"/>
      <c r="AC113" s="88"/>
      <c r="AD113" s="467"/>
    </row>
    <row r="114" spans="1:31" ht="25.5" x14ac:dyDescent="0.2">
      <c r="A114" s="496" t="s">
        <v>561</v>
      </c>
      <c r="B114" s="523" t="s">
        <v>418</v>
      </c>
      <c r="C114" s="462"/>
      <c r="D114" s="463"/>
      <c r="E114" s="463"/>
      <c r="F114" s="463"/>
      <c r="G114" s="464">
        <f t="shared" si="8"/>
        <v>0</v>
      </c>
      <c r="H114" s="465">
        <f t="shared" si="9"/>
        <v>0</v>
      </c>
      <c r="I114" s="463"/>
      <c r="J114" s="465">
        <f t="shared" si="10"/>
        <v>0</v>
      </c>
      <c r="K114" s="463"/>
      <c r="L114" s="463"/>
      <c r="M114" s="463"/>
      <c r="N114" s="463"/>
      <c r="O114" s="527">
        <f t="shared" si="11"/>
        <v>0</v>
      </c>
      <c r="P114" s="87"/>
      <c r="Q114" s="87"/>
      <c r="R114" s="88"/>
      <c r="S114" s="526"/>
      <c r="T114" s="88"/>
      <c r="U114" s="466">
        <f t="shared" si="12"/>
        <v>0</v>
      </c>
      <c r="V114" s="87"/>
      <c r="W114" s="87"/>
      <c r="X114" s="87"/>
      <c r="Y114" s="87"/>
      <c r="Z114" s="87"/>
      <c r="AA114" s="87"/>
      <c r="AB114" s="87"/>
      <c r="AC114" s="88"/>
      <c r="AD114" s="467"/>
    </row>
    <row r="115" spans="1:31" ht="17.25" thickBot="1" x14ac:dyDescent="0.25">
      <c r="A115" s="512" t="s">
        <v>419</v>
      </c>
      <c r="B115" s="524" t="s">
        <v>46</v>
      </c>
      <c r="C115" s="462"/>
      <c r="D115" s="463"/>
      <c r="E115" s="463"/>
      <c r="F115" s="463"/>
      <c r="G115" s="464">
        <f t="shared" si="8"/>
        <v>0</v>
      </c>
      <c r="H115" s="465">
        <f t="shared" si="9"/>
        <v>0</v>
      </c>
      <c r="I115" s="463"/>
      <c r="J115" s="465">
        <f t="shared" si="10"/>
        <v>0</v>
      </c>
      <c r="K115" s="463"/>
      <c r="L115" s="463"/>
      <c r="M115" s="463"/>
      <c r="N115" s="463"/>
      <c r="O115" s="527">
        <f t="shared" si="11"/>
        <v>0</v>
      </c>
      <c r="P115" s="87"/>
      <c r="Q115" s="87"/>
      <c r="R115" s="88"/>
      <c r="S115" s="526"/>
      <c r="T115" s="88"/>
      <c r="U115" s="466">
        <f t="shared" si="12"/>
        <v>0</v>
      </c>
      <c r="V115" s="87"/>
      <c r="W115" s="87"/>
      <c r="X115" s="87"/>
      <c r="Y115" s="87"/>
      <c r="Z115" s="87"/>
      <c r="AA115" s="87"/>
      <c r="AB115" s="87"/>
      <c r="AC115" s="88"/>
      <c r="AD115" s="467"/>
    </row>
    <row r="116" spans="1:31" ht="16.5" thickBot="1" x14ac:dyDescent="0.3">
      <c r="A116" s="561" t="s">
        <v>420</v>
      </c>
      <c r="B116" s="529" t="s">
        <v>427</v>
      </c>
      <c r="C116" s="536">
        <f>SUM(C14,C16,C25,C28,C44,C66,C74,C79,C98,C99,C100,C103,C113,C115,C42)</f>
        <v>5</v>
      </c>
      <c r="D116" s="537">
        <f t="shared" ref="D116:AD116" si="13">SUM(D14,D16,D25,D28,D44,D66,D74,D79,D98,D99,D100,D103,D113,D115,D42)</f>
        <v>23</v>
      </c>
      <c r="E116" s="537">
        <f t="shared" si="13"/>
        <v>1</v>
      </c>
      <c r="F116" s="537">
        <f t="shared" si="13"/>
        <v>0</v>
      </c>
      <c r="G116" s="537">
        <f t="shared" si="13"/>
        <v>23</v>
      </c>
      <c r="H116" s="537">
        <f t="shared" si="13"/>
        <v>28</v>
      </c>
      <c r="I116" s="537">
        <f t="shared" si="13"/>
        <v>0</v>
      </c>
      <c r="J116" s="537">
        <f t="shared" si="13"/>
        <v>20</v>
      </c>
      <c r="K116" s="537">
        <f t="shared" si="13"/>
        <v>9</v>
      </c>
      <c r="L116" s="537">
        <f t="shared" si="13"/>
        <v>11</v>
      </c>
      <c r="M116" s="537">
        <f t="shared" si="13"/>
        <v>9</v>
      </c>
      <c r="N116" s="537">
        <f t="shared" si="13"/>
        <v>14</v>
      </c>
      <c r="O116" s="537">
        <f t="shared" si="13"/>
        <v>8</v>
      </c>
      <c r="P116" s="537">
        <f t="shared" si="13"/>
        <v>7</v>
      </c>
      <c r="Q116" s="537">
        <f t="shared" si="13"/>
        <v>15</v>
      </c>
      <c r="R116" s="538">
        <f t="shared" si="13"/>
        <v>0</v>
      </c>
      <c r="S116" s="468">
        <f t="shared" si="13"/>
        <v>20</v>
      </c>
      <c r="T116" s="541">
        <f t="shared" si="13"/>
        <v>0</v>
      </c>
      <c r="U116" s="468">
        <f t="shared" si="13"/>
        <v>20</v>
      </c>
      <c r="V116" s="484">
        <f t="shared" si="13"/>
        <v>0</v>
      </c>
      <c r="W116" s="484">
        <f t="shared" si="13"/>
        <v>19</v>
      </c>
      <c r="X116" s="484">
        <f t="shared" si="13"/>
        <v>16</v>
      </c>
      <c r="Y116" s="484">
        <f t="shared" si="13"/>
        <v>1</v>
      </c>
      <c r="Z116" s="484">
        <f t="shared" si="13"/>
        <v>0</v>
      </c>
      <c r="AA116" s="484">
        <f t="shared" si="13"/>
        <v>0</v>
      </c>
      <c r="AB116" s="484">
        <f t="shared" si="13"/>
        <v>0</v>
      </c>
      <c r="AC116" s="485">
        <f t="shared" si="13"/>
        <v>0</v>
      </c>
      <c r="AD116" s="542">
        <f t="shared" si="13"/>
        <v>9</v>
      </c>
    </row>
    <row r="117" spans="1:31" ht="16.5" x14ac:dyDescent="0.2">
      <c r="A117" s="513" t="s">
        <v>470</v>
      </c>
      <c r="B117" s="531" t="s">
        <v>47</v>
      </c>
      <c r="C117" s="469">
        <v>2</v>
      </c>
      <c r="D117" s="470">
        <v>66</v>
      </c>
      <c r="E117" s="470"/>
      <c r="F117" s="470"/>
      <c r="G117" s="471">
        <f t="shared" si="0"/>
        <v>66</v>
      </c>
      <c r="H117" s="472">
        <f t="shared" ref="H117:H122" si="14">G117+C117</f>
        <v>68</v>
      </c>
      <c r="I117" s="470"/>
      <c r="J117" s="472">
        <f>K117+L117</f>
        <v>68</v>
      </c>
      <c r="K117" s="470">
        <v>58</v>
      </c>
      <c r="L117" s="470">
        <v>10</v>
      </c>
      <c r="M117" s="470"/>
      <c r="N117" s="474">
        <v>67</v>
      </c>
      <c r="O117" s="528">
        <f t="shared" si="2"/>
        <v>0</v>
      </c>
      <c r="P117" s="474">
        <v>2</v>
      </c>
      <c r="Q117" s="474">
        <v>68</v>
      </c>
      <c r="R117" s="473"/>
      <c r="S117" s="539" t="s">
        <v>92</v>
      </c>
      <c r="T117" s="540" t="s">
        <v>92</v>
      </c>
      <c r="U117" s="543" t="s">
        <v>92</v>
      </c>
      <c r="V117" s="544" t="s">
        <v>92</v>
      </c>
      <c r="W117" s="544" t="s">
        <v>92</v>
      </c>
      <c r="X117" s="544" t="s">
        <v>92</v>
      </c>
      <c r="Y117" s="544" t="s">
        <v>92</v>
      </c>
      <c r="Z117" s="544" t="s">
        <v>92</v>
      </c>
      <c r="AA117" s="544" t="s">
        <v>92</v>
      </c>
      <c r="AB117" s="544" t="s">
        <v>92</v>
      </c>
      <c r="AC117" s="540" t="s">
        <v>92</v>
      </c>
      <c r="AD117" s="475" t="s">
        <v>92</v>
      </c>
      <c r="AE117" s="2" t="s">
        <v>179</v>
      </c>
    </row>
    <row r="118" spans="1:31" ht="25.5" x14ac:dyDescent="0.2">
      <c r="A118" s="499" t="s">
        <v>562</v>
      </c>
      <c r="B118" s="532" t="s">
        <v>421</v>
      </c>
      <c r="C118" s="462"/>
      <c r="D118" s="463">
        <v>2</v>
      </c>
      <c r="E118" s="463"/>
      <c r="F118" s="463"/>
      <c r="G118" s="464">
        <f t="shared" si="0"/>
        <v>2</v>
      </c>
      <c r="H118" s="465">
        <f>G118+C118</f>
        <v>2</v>
      </c>
      <c r="I118" s="463"/>
      <c r="J118" s="465">
        <f t="shared" ref="J118:J122" si="15">K118+L118</f>
        <v>2</v>
      </c>
      <c r="K118" s="463">
        <v>2</v>
      </c>
      <c r="L118" s="463"/>
      <c r="M118" s="463"/>
      <c r="N118" s="87">
        <v>2</v>
      </c>
      <c r="O118" s="527">
        <f t="shared" si="2"/>
        <v>0</v>
      </c>
      <c r="P118" s="87"/>
      <c r="Q118" s="87">
        <v>2</v>
      </c>
      <c r="R118" s="88"/>
      <c r="S118" s="535" t="s">
        <v>92</v>
      </c>
      <c r="T118" s="476" t="s">
        <v>92</v>
      </c>
      <c r="U118" s="477" t="s">
        <v>92</v>
      </c>
      <c r="V118" s="478" t="s">
        <v>92</v>
      </c>
      <c r="W118" s="478" t="s">
        <v>92</v>
      </c>
      <c r="X118" s="478" t="s">
        <v>92</v>
      </c>
      <c r="Y118" s="478" t="s">
        <v>92</v>
      </c>
      <c r="Z118" s="478" t="s">
        <v>92</v>
      </c>
      <c r="AA118" s="478" t="s">
        <v>92</v>
      </c>
      <c r="AB118" s="478" t="s">
        <v>92</v>
      </c>
      <c r="AC118" s="476" t="s">
        <v>92</v>
      </c>
      <c r="AD118" s="479" t="s">
        <v>92</v>
      </c>
    </row>
    <row r="119" spans="1:31" ht="25.5" x14ac:dyDescent="0.2">
      <c r="A119" s="499" t="s">
        <v>719</v>
      </c>
      <c r="B119" s="532" t="s">
        <v>720</v>
      </c>
      <c r="C119" s="462"/>
      <c r="D119" s="463">
        <v>1</v>
      </c>
      <c r="E119" s="463"/>
      <c r="F119" s="463"/>
      <c r="G119" s="464">
        <f t="shared" ref="G119" si="16">D119+F119</f>
        <v>1</v>
      </c>
      <c r="H119" s="465">
        <f>G119+C119</f>
        <v>1</v>
      </c>
      <c r="I119" s="463"/>
      <c r="J119" s="465">
        <f t="shared" ref="J119" si="17">K119+L119</f>
        <v>1</v>
      </c>
      <c r="K119" s="463">
        <v>1</v>
      </c>
      <c r="L119" s="463"/>
      <c r="M119" s="463"/>
      <c r="N119" s="87">
        <v>1</v>
      </c>
      <c r="O119" s="527">
        <f t="shared" ref="O119" si="18">SUM(H119-J119)</f>
        <v>0</v>
      </c>
      <c r="P119" s="87"/>
      <c r="Q119" s="87">
        <v>1</v>
      </c>
      <c r="R119" s="88"/>
      <c r="S119" s="535" t="s">
        <v>92</v>
      </c>
      <c r="T119" s="476" t="s">
        <v>92</v>
      </c>
      <c r="U119" s="477" t="s">
        <v>92</v>
      </c>
      <c r="V119" s="478" t="s">
        <v>92</v>
      </c>
      <c r="W119" s="478" t="s">
        <v>92</v>
      </c>
      <c r="X119" s="478" t="s">
        <v>92</v>
      </c>
      <c r="Y119" s="478" t="s">
        <v>92</v>
      </c>
      <c r="Z119" s="478" t="s">
        <v>92</v>
      </c>
      <c r="AA119" s="478" t="s">
        <v>92</v>
      </c>
      <c r="AB119" s="478" t="s">
        <v>92</v>
      </c>
      <c r="AC119" s="476" t="s">
        <v>92</v>
      </c>
      <c r="AD119" s="479" t="s">
        <v>92</v>
      </c>
    </row>
    <row r="120" spans="1:31" x14ac:dyDescent="0.2">
      <c r="A120" s="507" t="s">
        <v>422</v>
      </c>
      <c r="B120" s="532" t="s">
        <v>43</v>
      </c>
      <c r="C120" s="462"/>
      <c r="D120" s="463"/>
      <c r="E120" s="463"/>
      <c r="F120" s="463"/>
      <c r="G120" s="464">
        <f t="shared" si="0"/>
        <v>0</v>
      </c>
      <c r="H120" s="465">
        <f t="shared" si="14"/>
        <v>0</v>
      </c>
      <c r="I120" s="463"/>
      <c r="J120" s="465">
        <f t="shared" si="15"/>
        <v>0</v>
      </c>
      <c r="K120" s="463"/>
      <c r="L120" s="463"/>
      <c r="M120" s="463"/>
      <c r="N120" s="87"/>
      <c r="O120" s="527">
        <f>SUM(H120-J120)</f>
        <v>0</v>
      </c>
      <c r="P120" s="87"/>
      <c r="Q120" s="87"/>
      <c r="R120" s="88"/>
      <c r="S120" s="535" t="s">
        <v>92</v>
      </c>
      <c r="T120" s="476" t="s">
        <v>92</v>
      </c>
      <c r="U120" s="477" t="s">
        <v>92</v>
      </c>
      <c r="V120" s="478" t="s">
        <v>92</v>
      </c>
      <c r="W120" s="478" t="s">
        <v>92</v>
      </c>
      <c r="X120" s="478" t="s">
        <v>92</v>
      </c>
      <c r="Y120" s="478" t="s">
        <v>92</v>
      </c>
      <c r="Z120" s="478" t="s">
        <v>92</v>
      </c>
      <c r="AA120" s="478" t="s">
        <v>92</v>
      </c>
      <c r="AB120" s="478" t="s">
        <v>92</v>
      </c>
      <c r="AC120" s="476" t="s">
        <v>92</v>
      </c>
      <c r="AD120" s="479" t="s">
        <v>92</v>
      </c>
    </row>
    <row r="121" spans="1:31" ht="16.5" x14ac:dyDescent="0.2">
      <c r="A121" s="514" t="s">
        <v>471</v>
      </c>
      <c r="B121" s="533" t="s">
        <v>423</v>
      </c>
      <c r="C121" s="462"/>
      <c r="D121" s="463">
        <v>76</v>
      </c>
      <c r="E121" s="463"/>
      <c r="F121" s="463"/>
      <c r="G121" s="464">
        <f t="shared" si="0"/>
        <v>76</v>
      </c>
      <c r="H121" s="465">
        <f t="shared" si="14"/>
        <v>76</v>
      </c>
      <c r="I121" s="463"/>
      <c r="J121" s="465">
        <f t="shared" si="15"/>
        <v>76</v>
      </c>
      <c r="K121" s="463">
        <v>70</v>
      </c>
      <c r="L121" s="463">
        <v>6</v>
      </c>
      <c r="M121" s="463"/>
      <c r="N121" s="87">
        <v>76</v>
      </c>
      <c r="O121" s="527">
        <f t="shared" si="2"/>
        <v>0</v>
      </c>
      <c r="P121" s="87">
        <v>2</v>
      </c>
      <c r="Q121" s="87">
        <v>76</v>
      </c>
      <c r="R121" s="88"/>
      <c r="S121" s="535" t="s">
        <v>92</v>
      </c>
      <c r="T121" s="476" t="s">
        <v>92</v>
      </c>
      <c r="U121" s="477" t="s">
        <v>92</v>
      </c>
      <c r="V121" s="478" t="s">
        <v>92</v>
      </c>
      <c r="W121" s="478" t="s">
        <v>92</v>
      </c>
      <c r="X121" s="478" t="s">
        <v>92</v>
      </c>
      <c r="Y121" s="478" t="s">
        <v>92</v>
      </c>
      <c r="Z121" s="478" t="s">
        <v>92</v>
      </c>
      <c r="AA121" s="478" t="s">
        <v>92</v>
      </c>
      <c r="AB121" s="478" t="s">
        <v>92</v>
      </c>
      <c r="AC121" s="476" t="s">
        <v>92</v>
      </c>
      <c r="AD121" s="479" t="s">
        <v>92</v>
      </c>
    </row>
    <row r="122" spans="1:31" ht="17.25" thickBot="1" x14ac:dyDescent="0.35">
      <c r="A122" s="515" t="s">
        <v>425</v>
      </c>
      <c r="B122" s="534" t="s">
        <v>424</v>
      </c>
      <c r="C122" s="480"/>
      <c r="D122" s="481"/>
      <c r="E122" s="481"/>
      <c r="F122" s="481"/>
      <c r="G122" s="482">
        <f t="shared" si="0"/>
        <v>0</v>
      </c>
      <c r="H122" s="483">
        <f t="shared" si="14"/>
        <v>0</v>
      </c>
      <c r="I122" s="481"/>
      <c r="J122" s="483">
        <f t="shared" si="15"/>
        <v>0</v>
      </c>
      <c r="K122" s="481"/>
      <c r="L122" s="481"/>
      <c r="M122" s="481"/>
      <c r="N122" s="105"/>
      <c r="O122" s="530">
        <f t="shared" si="2"/>
        <v>0</v>
      </c>
      <c r="P122" s="105"/>
      <c r="Q122" s="105"/>
      <c r="R122" s="106"/>
      <c r="S122" s="606"/>
      <c r="T122" s="607"/>
      <c r="U122" s="608"/>
      <c r="V122" s="609"/>
      <c r="W122" s="609"/>
      <c r="X122" s="609"/>
      <c r="Y122" s="609"/>
      <c r="Z122" s="609"/>
      <c r="AA122" s="609"/>
      <c r="AB122" s="609"/>
      <c r="AC122" s="607"/>
      <c r="AD122" s="610"/>
      <c r="AE122" s="2" t="s">
        <v>179</v>
      </c>
    </row>
    <row r="123" spans="1:31" ht="16.5" thickBot="1" x14ac:dyDescent="0.3">
      <c r="A123" s="560" t="s">
        <v>426</v>
      </c>
      <c r="B123" s="500"/>
      <c r="C123" s="468">
        <f t="shared" ref="C123:R123" si="19">SUM(C117,C121,C122,C116)</f>
        <v>7</v>
      </c>
      <c r="D123" s="484">
        <f t="shared" si="19"/>
        <v>165</v>
      </c>
      <c r="E123" s="484">
        <f t="shared" si="19"/>
        <v>1</v>
      </c>
      <c r="F123" s="484">
        <f t="shared" si="19"/>
        <v>0</v>
      </c>
      <c r="G123" s="484">
        <f t="shared" si="19"/>
        <v>165</v>
      </c>
      <c r="H123" s="484">
        <f t="shared" si="19"/>
        <v>172</v>
      </c>
      <c r="I123" s="484">
        <f t="shared" si="19"/>
        <v>0</v>
      </c>
      <c r="J123" s="484">
        <f t="shared" si="19"/>
        <v>164</v>
      </c>
      <c r="K123" s="484">
        <f t="shared" si="19"/>
        <v>137</v>
      </c>
      <c r="L123" s="484">
        <f t="shared" si="19"/>
        <v>27</v>
      </c>
      <c r="M123" s="484">
        <f t="shared" si="19"/>
        <v>9</v>
      </c>
      <c r="N123" s="484">
        <f t="shared" si="19"/>
        <v>157</v>
      </c>
      <c r="O123" s="484">
        <f t="shared" si="19"/>
        <v>8</v>
      </c>
      <c r="P123" s="484">
        <f t="shared" si="19"/>
        <v>11</v>
      </c>
      <c r="Q123" s="484">
        <f t="shared" si="19"/>
        <v>159</v>
      </c>
      <c r="R123" s="485">
        <f t="shared" si="19"/>
        <v>0</v>
      </c>
      <c r="S123" s="468">
        <f>SUM(S116:S122)</f>
        <v>20</v>
      </c>
      <c r="T123" s="485">
        <f t="shared" ref="T123:AC123" si="20">SUM(T116:T122)</f>
        <v>0</v>
      </c>
      <c r="U123" s="468">
        <f>SUM(U116:U122)</f>
        <v>20</v>
      </c>
      <c r="V123" s="484">
        <f t="shared" si="20"/>
        <v>0</v>
      </c>
      <c r="W123" s="484">
        <f t="shared" si="20"/>
        <v>19</v>
      </c>
      <c r="X123" s="484">
        <f t="shared" si="20"/>
        <v>16</v>
      </c>
      <c r="Y123" s="484">
        <f t="shared" si="20"/>
        <v>1</v>
      </c>
      <c r="Z123" s="484">
        <f t="shared" si="20"/>
        <v>0</v>
      </c>
      <c r="AA123" s="484">
        <f t="shared" si="20"/>
        <v>0</v>
      </c>
      <c r="AB123" s="484">
        <f t="shared" si="20"/>
        <v>0</v>
      </c>
      <c r="AC123" s="485">
        <f t="shared" si="20"/>
        <v>0</v>
      </c>
      <c r="AD123" s="542">
        <f>SUM(AD116:AD122)</f>
        <v>9</v>
      </c>
    </row>
    <row r="124" spans="1:3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1" x14ac:dyDescent="0.2">
      <c r="A125" s="6"/>
      <c r="B125" s="89" t="s">
        <v>13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1" x14ac:dyDescent="0.2">
      <c r="A126" s="6" t="s">
        <v>563</v>
      </c>
      <c r="B126" s="614">
        <v>1</v>
      </c>
      <c r="C126" s="55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31" x14ac:dyDescent="0.2">
      <c r="A127" s="1"/>
      <c r="B127" s="1"/>
      <c r="C127" s="1"/>
      <c r="D127" s="1"/>
      <c r="E127" s="408"/>
      <c r="F127" s="408"/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31" x14ac:dyDescent="0.2">
      <c r="A128" s="90" t="s">
        <v>220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AA128" s="1"/>
      <c r="AB128" s="1"/>
      <c r="AC128" s="1"/>
    </row>
    <row r="129" spans="1:29" x14ac:dyDescent="0.2">
      <c r="A129" s="9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">
      <c r="A130" s="91"/>
      <c r="B130" s="690" t="s">
        <v>13</v>
      </c>
      <c r="C130" s="8"/>
      <c r="D130" s="1"/>
      <c r="E130" s="408"/>
      <c r="F130" s="408"/>
      <c r="G130" s="408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547" t="s">
        <v>221</v>
      </c>
      <c r="B131" s="615">
        <v>164</v>
      </c>
      <c r="C131" s="562"/>
      <c r="D131" s="1"/>
      <c r="E131" s="408"/>
      <c r="F131" s="408"/>
      <c r="G131" s="408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">
      <c r="A132" s="547" t="s">
        <v>222</v>
      </c>
      <c r="B132" s="615">
        <v>63</v>
      </c>
      <c r="C132" s="548"/>
      <c r="D132" s="1"/>
      <c r="E132" s="408"/>
      <c r="F132" s="408"/>
      <c r="G132" s="408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">
      <c r="A133" s="549" t="s">
        <v>223</v>
      </c>
      <c r="B133" s="615">
        <v>83</v>
      </c>
      <c r="C133" s="548"/>
      <c r="D133" s="1"/>
      <c r="E133" s="408"/>
      <c r="F133" s="408"/>
      <c r="G133" s="408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">
      <c r="A134" s="547" t="s">
        <v>222</v>
      </c>
      <c r="B134" s="615">
        <v>38</v>
      </c>
      <c r="C134" s="548"/>
      <c r="D134" s="1"/>
      <c r="E134" s="408"/>
      <c r="F134" s="408"/>
      <c r="G134" s="408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547" t="s">
        <v>224</v>
      </c>
      <c r="B135" s="615">
        <v>0</v>
      </c>
      <c r="C135" s="548"/>
      <c r="D135" s="1"/>
      <c r="E135" s="408"/>
      <c r="F135" s="408"/>
      <c r="G135" s="408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">
      <c r="A136" s="547" t="s">
        <v>225</v>
      </c>
      <c r="B136" s="615">
        <v>2</v>
      </c>
      <c r="C136" s="548"/>
      <c r="D136" s="1"/>
      <c r="E136" s="408"/>
      <c r="F136" s="408"/>
      <c r="G136" s="408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">
      <c r="A137" s="547" t="s">
        <v>226</v>
      </c>
      <c r="B137" s="615">
        <v>0</v>
      </c>
      <c r="C137" s="548"/>
      <c r="D137" s="1"/>
      <c r="E137" s="408"/>
      <c r="F137" s="408"/>
      <c r="G137" s="408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">
      <c r="A138" s="549" t="s">
        <v>227</v>
      </c>
      <c r="B138" s="615">
        <v>1</v>
      </c>
      <c r="C138" s="548"/>
      <c r="D138" s="1"/>
      <c r="E138" s="408"/>
      <c r="F138" s="408"/>
      <c r="G138" s="408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">
      <c r="A139" s="547" t="s">
        <v>228</v>
      </c>
      <c r="B139" s="615">
        <v>0</v>
      </c>
      <c r="C139" s="548"/>
      <c r="D139" s="1"/>
      <c r="E139" s="408"/>
      <c r="F139" s="408"/>
      <c r="G139" s="408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">
      <c r="A140" s="547" t="s">
        <v>330</v>
      </c>
      <c r="B140" s="615">
        <v>2</v>
      </c>
      <c r="C140" s="548"/>
      <c r="D140" s="1"/>
      <c r="E140" s="408"/>
      <c r="F140" s="408"/>
      <c r="G140" s="408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8"/>
      <c r="B141" s="8"/>
      <c r="C141" s="409"/>
      <c r="D141" s="1"/>
      <c r="E141" s="408"/>
      <c r="F141" s="408"/>
      <c r="G141" s="408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">
      <c r="A142" s="92" t="s">
        <v>184</v>
      </c>
      <c r="B142" s="1"/>
      <c r="C142" s="408"/>
      <c r="D142" s="1"/>
      <c r="E142" s="408"/>
      <c r="F142" s="408"/>
      <c r="G142" s="408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">
      <c r="A143" s="92"/>
      <c r="B143" s="1"/>
      <c r="C143" s="408"/>
      <c r="D143" s="1"/>
      <c r="E143" s="408"/>
      <c r="F143" s="408"/>
      <c r="G143" s="408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">
      <c r="A144" s="6"/>
      <c r="B144" s="690" t="s">
        <v>13</v>
      </c>
      <c r="C144" s="550"/>
      <c r="D144" s="1"/>
      <c r="E144" s="408"/>
      <c r="F144" s="408"/>
      <c r="G144" s="408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24" x14ac:dyDescent="0.2">
      <c r="A145" s="93" t="s">
        <v>359</v>
      </c>
      <c r="B145" s="94">
        <v>8</v>
      </c>
      <c r="C145" s="551"/>
      <c r="D145" s="1"/>
      <c r="E145" s="408"/>
      <c r="F145" s="408"/>
      <c r="G145" s="408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">
      <c r="A146" s="6" t="s">
        <v>229</v>
      </c>
      <c r="B146" s="95">
        <v>5</v>
      </c>
      <c r="C146" s="552"/>
      <c r="D146" s="1"/>
      <c r="E146" s="408"/>
      <c r="F146" s="408"/>
      <c r="G146" s="408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6" t="s">
        <v>230</v>
      </c>
      <c r="B147" s="95">
        <v>1</v>
      </c>
      <c r="C147" s="552"/>
      <c r="D147" s="1"/>
      <c r="E147" s="408"/>
      <c r="F147" s="408"/>
      <c r="G147" s="408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">
      <c r="A148" s="6" t="s">
        <v>564</v>
      </c>
      <c r="B148" s="95">
        <v>1</v>
      </c>
      <c r="C148" s="552"/>
      <c r="D148" s="1"/>
      <c r="E148" s="408"/>
      <c r="F148" s="408"/>
      <c r="G148" s="408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">
      <c r="A149" s="6" t="s">
        <v>231</v>
      </c>
      <c r="B149" s="95">
        <v>1</v>
      </c>
      <c r="C149" s="552"/>
      <c r="D149" s="1"/>
      <c r="E149" s="408"/>
      <c r="F149" s="408"/>
      <c r="G149" s="408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">
      <c r="A150" s="907" t="s">
        <v>718</v>
      </c>
      <c r="B150" s="879">
        <v>1</v>
      </c>
      <c r="C150" s="880"/>
      <c r="D150" s="1"/>
      <c r="E150" s="408"/>
      <c r="F150" s="408"/>
      <c r="G150" s="408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">
      <c r="A151" s="908"/>
      <c r="B151" s="879"/>
      <c r="C151" s="880"/>
      <c r="D151" s="1"/>
      <c r="E151" s="408"/>
      <c r="F151" s="408"/>
      <c r="G151" s="408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">
      <c r="A152" s="1"/>
      <c r="B152" s="1"/>
      <c r="C152" s="1"/>
      <c r="D152" s="1"/>
      <c r="E152" s="408"/>
      <c r="F152" s="408"/>
      <c r="G152" s="408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">
      <c r="A153" s="92" t="s">
        <v>232</v>
      </c>
      <c r="B153" s="1"/>
      <c r="C153" s="1"/>
      <c r="D153" s="1"/>
      <c r="E153" s="408"/>
      <c r="F153" s="408"/>
      <c r="G153" s="408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">
      <c r="A154" s="92"/>
      <c r="B154" s="1"/>
      <c r="C154" s="1"/>
      <c r="D154" s="1"/>
      <c r="E154" s="408"/>
      <c r="F154" s="408"/>
      <c r="G154" s="408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">
      <c r="A155" s="6" t="s">
        <v>233</v>
      </c>
      <c r="B155" s="690" t="s">
        <v>13</v>
      </c>
      <c r="C155" s="8"/>
      <c r="D155" s="1"/>
      <c r="E155" s="408"/>
      <c r="F155" s="408"/>
      <c r="G155" s="408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">
      <c r="A156" s="6" t="s">
        <v>234</v>
      </c>
      <c r="B156" s="65">
        <v>0</v>
      </c>
      <c r="C156" s="548"/>
      <c r="D156" s="1"/>
      <c r="E156" s="408"/>
      <c r="F156" s="408"/>
      <c r="G156" s="408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">
      <c r="A157" s="96" t="s">
        <v>235</v>
      </c>
      <c r="B157" s="65">
        <v>0</v>
      </c>
      <c r="C157" s="548"/>
      <c r="D157" s="1"/>
      <c r="E157" s="408"/>
      <c r="F157" s="408"/>
      <c r="G157" s="408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">
      <c r="A158" s="96" t="s">
        <v>236</v>
      </c>
      <c r="B158" s="65">
        <v>0</v>
      </c>
      <c r="C158" s="548"/>
      <c r="D158" s="1"/>
      <c r="E158" s="408"/>
      <c r="F158" s="408"/>
      <c r="G158" s="408"/>
      <c r="H158" s="1"/>
      <c r="I158" s="1"/>
      <c r="J158" s="1"/>
      <c r="L158" s="305"/>
      <c r="M158" s="305"/>
      <c r="N158" s="305"/>
      <c r="O158" s="708" t="s">
        <v>52</v>
      </c>
      <c r="P158" s="708"/>
      <c r="Q158" s="708"/>
      <c r="R158" s="708"/>
      <c r="S158" s="708"/>
      <c r="T158" s="708"/>
      <c r="U158" s="708"/>
      <c r="V158" s="708"/>
      <c r="W158" s="1"/>
      <c r="X158" s="1"/>
      <c r="Y158" s="1"/>
      <c r="Z158" s="1"/>
      <c r="AA158" s="1"/>
      <c r="AB158" s="1"/>
      <c r="AC158" s="1"/>
    </row>
    <row r="159" spans="1:29" x14ac:dyDescent="0.2">
      <c r="A159" s="96" t="s">
        <v>237</v>
      </c>
      <c r="B159" s="65">
        <v>4</v>
      </c>
      <c r="C159" s="548"/>
      <c r="D159" s="1"/>
      <c r="E159" s="408"/>
      <c r="F159" s="408"/>
      <c r="G159" s="408"/>
      <c r="H159" s="1"/>
      <c r="I159" s="1"/>
      <c r="J159" s="1"/>
      <c r="K159" s="1"/>
      <c r="L159" s="1"/>
      <c r="M159" s="1"/>
      <c r="N159" s="1"/>
      <c r="O159" s="1" t="s">
        <v>671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s="5" customForma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33" t="s">
        <v>679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s="5" customForma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 t="s">
        <v>721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s="5" customFormat="1" x14ac:dyDescent="0.2">
      <c r="A162" s="683" t="s">
        <v>727</v>
      </c>
      <c r="B162" s="676"/>
      <c r="C162" s="676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 t="s">
        <v>729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s="5" customFormat="1" x14ac:dyDescent="0.2">
      <c r="A163" s="677"/>
      <c r="B163" s="689" t="s">
        <v>13</v>
      </c>
      <c r="C163" s="687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s="5" customFormat="1" x14ac:dyDescent="0.2">
      <c r="A164" s="665" t="s">
        <v>725</v>
      </c>
      <c r="B164" s="680">
        <v>9</v>
      </c>
      <c r="C164" s="688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s="5" customFormat="1" ht="15" x14ac:dyDescent="0.25">
      <c r="A165" s="681" t="s">
        <v>726</v>
      </c>
      <c r="B165" s="682">
        <v>0</v>
      </c>
      <c r="C165" s="68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33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s="5" customFormat="1" ht="15" x14ac:dyDescent="0.25">
      <c r="A166" s="684"/>
      <c r="B166" s="686"/>
      <c r="C166" s="68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33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s="5" customFormat="1" ht="18" customHeight="1" x14ac:dyDescent="0.25">
      <c r="A167" s="37" t="s">
        <v>770</v>
      </c>
      <c r="B167" s="37" t="s">
        <v>771</v>
      </c>
      <c r="C167" s="38"/>
      <c r="D167" s="38"/>
      <c r="E167" s="39"/>
      <c r="F167" s="39"/>
      <c r="G167" s="39"/>
      <c r="H167" s="39"/>
      <c r="I167" s="39"/>
      <c r="J167" s="40" t="s">
        <v>772</v>
      </c>
      <c r="K167" s="41"/>
      <c r="L167" s="41"/>
      <c r="M167" s="41"/>
      <c r="N167" s="41"/>
      <c r="O167" s="13"/>
      <c r="P167" s="13"/>
      <c r="Q167" s="13"/>
      <c r="R167" s="13"/>
      <c r="S167" s="13"/>
      <c r="T167" s="41"/>
      <c r="U167" s="41"/>
      <c r="V167" s="41"/>
      <c r="W167" s="41"/>
      <c r="X167" s="13"/>
      <c r="Y167" s="13"/>
      <c r="Z167" s="13"/>
      <c r="AA167" s="13"/>
      <c r="AB167" s="13"/>
      <c r="AC167" s="13"/>
    </row>
    <row r="168" spans="1:29" s="5" customFormat="1" ht="18" customHeight="1" x14ac:dyDescent="0.25">
      <c r="A168" s="42"/>
      <c r="B168" s="37"/>
      <c r="C168" s="38"/>
      <c r="D168" s="38"/>
      <c r="E168" s="39"/>
      <c r="F168" s="39"/>
      <c r="G168" s="39"/>
      <c r="H168" s="39"/>
      <c r="I168" s="39"/>
      <c r="J168" s="43"/>
      <c r="K168" s="43"/>
      <c r="L168" s="43"/>
      <c r="M168" s="43"/>
      <c r="N168" s="43"/>
      <c r="O168" s="13"/>
      <c r="P168" s="13"/>
      <c r="Q168" s="13"/>
      <c r="R168" s="13"/>
      <c r="S168" s="13"/>
      <c r="T168" s="43"/>
      <c r="U168" s="43"/>
      <c r="V168" s="43"/>
      <c r="W168" s="43"/>
      <c r="X168" s="13"/>
      <c r="Y168" s="13"/>
      <c r="Z168" s="13"/>
      <c r="AA168" s="13"/>
      <c r="AB168" s="13"/>
      <c r="AC168" s="13"/>
    </row>
    <row r="169" spans="1:29" s="5" customFormat="1" x14ac:dyDescent="0.2">
      <c r="A169" s="44" t="s">
        <v>754</v>
      </c>
      <c r="B169" s="44" t="s">
        <v>765</v>
      </c>
      <c r="J169" s="44" t="s">
        <v>773</v>
      </c>
    </row>
    <row r="170" spans="1:29" s="5" customFormat="1" x14ac:dyDescent="0.2"/>
    <row r="171" spans="1:29" s="5" customFormat="1" x14ac:dyDescent="0.2"/>
    <row r="172" spans="1:29" s="5" customFormat="1" x14ac:dyDescent="0.2"/>
    <row r="173" spans="1:29" s="5" customFormat="1" x14ac:dyDescent="0.2"/>
    <row r="174" spans="1:29" s="5" customFormat="1" x14ac:dyDescent="0.2"/>
    <row r="175" spans="1:29" s="5" customFormat="1" x14ac:dyDescent="0.2"/>
    <row r="176" spans="1:29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</sheetData>
  <sheetProtection password="D259" sheet="1" objects="1" scenarios="1" formatColumns="0" formatRows="0"/>
  <mergeCells count="41">
    <mergeCell ref="A150:A151"/>
    <mergeCell ref="N1:Q1"/>
    <mergeCell ref="B3:B12"/>
    <mergeCell ref="C4:C12"/>
    <mergeCell ref="D4:D12"/>
    <mergeCell ref="H4:H12"/>
    <mergeCell ref="J4:N4"/>
    <mergeCell ref="G4:G12"/>
    <mergeCell ref="E4:E12"/>
    <mergeCell ref="F4:F12"/>
    <mergeCell ref="A3:A12"/>
    <mergeCell ref="O158:V158"/>
    <mergeCell ref="AB5:AB12"/>
    <mergeCell ref="AC5:AC12"/>
    <mergeCell ref="K6:K12"/>
    <mergeCell ref="L6:L12"/>
    <mergeCell ref="N6:N12"/>
    <mergeCell ref="V6:V12"/>
    <mergeCell ref="M7:M12"/>
    <mergeCell ref="X7:X12"/>
    <mergeCell ref="K5:N5"/>
    <mergeCell ref="R5:R12"/>
    <mergeCell ref="T5:T12"/>
    <mergeCell ref="U5:U12"/>
    <mergeCell ref="O4:O12"/>
    <mergeCell ref="P4:P12"/>
    <mergeCell ref="Q4:Q12"/>
    <mergeCell ref="S3:AD3"/>
    <mergeCell ref="C3:R3"/>
    <mergeCell ref="B150:B151"/>
    <mergeCell ref="C150:C151"/>
    <mergeCell ref="I5:I12"/>
    <mergeCell ref="J5:J12"/>
    <mergeCell ref="S4:S12"/>
    <mergeCell ref="U4:AC4"/>
    <mergeCell ref="AD4:AD12"/>
    <mergeCell ref="W5:X5"/>
    <mergeCell ref="Y5:Y12"/>
    <mergeCell ref="Z5:Z12"/>
    <mergeCell ref="AA5:AA12"/>
    <mergeCell ref="W6:W12"/>
  </mergeCells>
  <conditionalFormatting sqref="C131 C133">
    <cfRule type="cellIs" dxfId="23" priority="39" stopIfTrue="1" operator="lessThan">
      <formula>$C132</formula>
    </cfRule>
  </conditionalFormatting>
  <dataValidations count="2">
    <dataValidation allowBlank="1" showInputMessage="1" showErrorMessage="1" errorTitle="Грешка" error="Главата не е по-голямо или равно на В това число!" sqref="V15:W115 Y15:AB115 S15:S115"/>
    <dataValidation type="custom" allowBlank="1" showInputMessage="1" showErrorMessage="1" errorTitle="Грешка" error="Главата не е по-голямо или равно на В това число!" sqref="P15:R115 I15:I115">
      <formula1>I$14&gt;=I$15</formula1>
    </dataValidation>
  </dataValidations>
  <printOptions horizontalCentered="1"/>
  <pageMargins left="0" right="0" top="0.39370078740157483" bottom="0.19685039370078741" header="0" footer="0"/>
  <pageSetup scale="61" orientation="landscape" r:id="rId1"/>
  <headerFooter>
    <oddFooter>&amp;R&amp;P</oddFooter>
  </headerFooter>
  <rowBreaks count="1" manualBreakCount="1">
    <brk id="12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" stopIfTrue="1" operator="notEqual" id="{5D1BDF81-D1A4-4671-8EAA-72948CD885BC}">
            <xm:f>'6.Приложение 3_НД'!$E$8+'6.Приложение 3_НД'!$H$8+'6.Приложение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C123</xm:sqref>
        </x14:conditionalFormatting>
        <x14:conditionalFormatting xmlns:xm="http://schemas.microsoft.com/office/excel/2006/main">
          <x14:cfRule type="cellIs" priority="23" stopIfTrue="1" operator="notEqual" id="{3212B7F7-15A8-4569-8D4E-6021850EDC4D}">
            <xm:f>'6.Приложение 3_НД'!$M$8+'6.Приложение 3_НД'!$P$8+'6.Приложение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G123</xm:sqref>
        </x14:conditionalFormatting>
        <x14:conditionalFormatting xmlns:xm="http://schemas.microsoft.com/office/excel/2006/main">
          <x14:cfRule type="cellIs" priority="22" stopIfTrue="1" operator="notEqual" id="{7F077FB0-1338-42C3-8D45-847B0678CA61}">
            <xm:f>'6.Приложение 3_НД'!$U$8+'6.Приложение 3_НД'!$X$8+'6.Приложение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H123</xm:sqref>
        </x14:conditionalFormatting>
        <x14:conditionalFormatting xmlns:xm="http://schemas.microsoft.com/office/excel/2006/main">
          <x14:cfRule type="cellIs" priority="21" stopIfTrue="1" operator="notEqual" id="{D62B2978-0689-4676-82F3-CE6B0CE58681}">
            <xm:f>'6.Приложение 3_НД'!$AC$8+'6.Приложение 3_НД'!$AF$8+'6.Приложение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J123</xm:sqref>
        </x14:conditionalFormatting>
        <x14:conditionalFormatting xmlns:xm="http://schemas.microsoft.com/office/excel/2006/main">
          <x14:cfRule type="cellIs" priority="20" stopIfTrue="1" operator="notEqual" id="{906A1CE9-AAA0-4F60-84D5-2F0A233F8B83}">
            <xm:f>'6.Приложение 3_НД'!$AK$8+'6.Приложение 3_НД'!$AN$8+'6.Приложение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K123</xm:sqref>
        </x14:conditionalFormatting>
        <x14:conditionalFormatting xmlns:xm="http://schemas.microsoft.com/office/excel/2006/main">
          <x14:cfRule type="cellIs" priority="19" operator="notEqual" id="{B4A7DB39-AFDF-4BF7-A216-C70CD1EA5C75}">
            <xm:f>'6.Приложение 3_НД'!$AS$8+'6.Приложение 3_НД'!$AV$8+'6.Приложение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L123</xm:sqref>
        </x14:conditionalFormatting>
        <x14:conditionalFormatting xmlns:xm="http://schemas.microsoft.com/office/excel/2006/main">
          <x14:cfRule type="cellIs" priority="18" operator="notEqual" id="{15001B38-029B-4207-982B-A2DD476FCD23}">
            <xm:f>'6.Приложение 3_НД'!$BA$8+'6.Приложение 3_НД'!$BD$8+'6.Приложение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N123</xm:sqref>
        </x14:conditionalFormatting>
        <x14:conditionalFormatting xmlns:xm="http://schemas.microsoft.com/office/excel/2006/main">
          <x14:cfRule type="cellIs" priority="17" stopIfTrue="1" operator="notEqual" id="{1744DB0D-CA5B-4632-BDF0-64C852EB65A5}">
            <xm:f>'6.Приложение 3_НД'!$E$8</xm:f>
            <x14:dxf>
              <fill>
                <patternFill>
                  <bgColor rgb="FFFF0000"/>
                </patternFill>
              </fill>
            </x14:dxf>
          </x14:cfRule>
          <xm:sqref>C116</xm:sqref>
        </x14:conditionalFormatting>
        <x14:conditionalFormatting xmlns:xm="http://schemas.microsoft.com/office/excel/2006/main">
          <x14:cfRule type="cellIs" priority="16" stopIfTrue="1" operator="notEqual" id="{471811BA-BFF6-4AF8-958C-667EAF23736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G116</xm:sqref>
        </x14:conditionalFormatting>
        <x14:conditionalFormatting xmlns:xm="http://schemas.microsoft.com/office/excel/2006/main">
          <x14:cfRule type="cellIs" priority="15" stopIfTrue="1" operator="notEqual" id="{696FB522-8AE2-4A42-8CD0-D8909E274707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H116</xm:sqref>
        </x14:conditionalFormatting>
        <x14:conditionalFormatting xmlns:xm="http://schemas.microsoft.com/office/excel/2006/main">
          <x14:cfRule type="cellIs" priority="14" stopIfTrue="1" operator="notEqual" id="{B58C69A1-905A-46DF-8E35-6E81B0DA2ED2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J116</xm:sqref>
        </x14:conditionalFormatting>
        <x14:conditionalFormatting xmlns:xm="http://schemas.microsoft.com/office/excel/2006/main">
          <x14:cfRule type="cellIs" priority="13" stopIfTrue="1" operator="notEqual" id="{A9DA4C35-BA6A-4617-830F-D06FB2FB9E23}">
            <xm:f>'6.Приложение 3_НД'!$AK$8</xm:f>
            <x14:dxf>
              <fill>
                <patternFill>
                  <bgColor rgb="FFFF0000"/>
                </patternFill>
              </fill>
            </x14:dxf>
          </x14:cfRule>
          <xm:sqref>K116</xm:sqref>
        </x14:conditionalFormatting>
        <x14:conditionalFormatting xmlns:xm="http://schemas.microsoft.com/office/excel/2006/main">
          <x14:cfRule type="cellIs" priority="12" stopIfTrue="1" operator="notEqual" id="{78A0F6AF-FEE5-4EBE-A1EF-952FAB09ECEF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L116</xm:sqref>
        </x14:conditionalFormatting>
        <x14:conditionalFormatting xmlns:xm="http://schemas.microsoft.com/office/excel/2006/main">
          <x14:cfRule type="cellIs" priority="11" stopIfTrue="1" operator="notEqual" id="{C2F5FF21-B874-43F4-A915-BF06A3149A63}">
            <xm:f>'6.Приложение 3_НД'!$BA$8</xm:f>
            <x14:dxf>
              <fill>
                <patternFill>
                  <bgColor rgb="FFFF0000"/>
                </patternFill>
              </fill>
            </x14:dxf>
          </x14:cfRule>
          <xm:sqref>N116</xm:sqref>
        </x14:conditionalFormatting>
        <x14:conditionalFormatting xmlns:xm="http://schemas.microsoft.com/office/excel/2006/main">
          <x14:cfRule type="cellIs" priority="10" stopIfTrue="1" operator="notEqual" id="{6A0ABEB1-74F1-4F9A-BD86-2D967CE8CE96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O116</xm:sqref>
        </x14:conditionalFormatting>
        <x14:conditionalFormatting xmlns:xm="http://schemas.microsoft.com/office/excel/2006/main">
          <x14:cfRule type="cellIs" priority="8" stopIfTrue="1" operator="notEqual" id="{D2DAB08E-2160-45BD-AB40-96774C344861}">
            <xm:f>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C122</xm:sqref>
        </x14:conditionalFormatting>
        <x14:conditionalFormatting xmlns:xm="http://schemas.microsoft.com/office/excel/2006/main">
          <x14:cfRule type="cellIs" priority="7" stopIfTrue="1" operator="notEqual" id="{1732CA27-64E4-4D08-8888-02ADCC7042D9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G122</xm:sqref>
        </x14:conditionalFormatting>
        <x14:conditionalFormatting xmlns:xm="http://schemas.microsoft.com/office/excel/2006/main">
          <x14:cfRule type="cellIs" priority="6" stopIfTrue="1" operator="notEqual" id="{17F2B219-8FBC-46D6-A599-66066443E751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H122</xm:sqref>
        </x14:conditionalFormatting>
        <x14:conditionalFormatting xmlns:xm="http://schemas.microsoft.com/office/excel/2006/main">
          <x14:cfRule type="cellIs" priority="5" stopIfTrue="1" operator="notEqual" id="{401D88E1-578D-4A22-B437-1E041C21922D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J122</xm:sqref>
        </x14:conditionalFormatting>
        <x14:conditionalFormatting xmlns:xm="http://schemas.microsoft.com/office/excel/2006/main">
          <x14:cfRule type="cellIs" priority="4" stopIfTrue="1" operator="notEqual" id="{D0CF1F34-B0EE-44E9-99CA-1A00787042A3}">
            <xm:f>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K122</xm:sqref>
        </x14:conditionalFormatting>
        <x14:conditionalFormatting xmlns:xm="http://schemas.microsoft.com/office/excel/2006/main">
          <x14:cfRule type="cellIs" priority="3" stopIfTrue="1" operator="notEqual" id="{B55EB065-F039-4828-B86A-7E8307283A13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L122</xm:sqref>
        </x14:conditionalFormatting>
        <x14:conditionalFormatting xmlns:xm="http://schemas.microsoft.com/office/excel/2006/main">
          <x14:cfRule type="cellIs" priority="2" stopIfTrue="1" operator="notEqual" id="{3CD38E50-0973-4F05-BB63-34D4D6FD1FD5}">
            <xm:f>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N122</xm:sqref>
        </x14:conditionalFormatting>
        <x14:conditionalFormatting xmlns:xm="http://schemas.microsoft.com/office/excel/2006/main">
          <x14:cfRule type="cellIs" priority="1" stopIfTrue="1" operator="notEqual" id="{52B69476-F12C-4F79-9E11-43800FB79F20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O122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9"/>
  <sheetViews>
    <sheetView topLeftCell="C1" zoomScaleNormal="100" workbookViewId="0">
      <selection activeCell="S33" sqref="S33"/>
    </sheetView>
  </sheetViews>
  <sheetFormatPr defaultRowHeight="12.75" x14ac:dyDescent="0.2"/>
  <cols>
    <col min="1" max="1" width="30.85546875" style="307" customWidth="1"/>
    <col min="2" max="2" width="5.140625" style="307" customWidth="1"/>
    <col min="3" max="3" width="6.140625" style="307" customWidth="1"/>
    <col min="4" max="4" width="7.28515625" style="307" customWidth="1"/>
    <col min="5" max="6" width="5.7109375" style="307" customWidth="1"/>
    <col min="7" max="7" width="7.140625" style="307" customWidth="1"/>
    <col min="8" max="8" width="6.5703125" style="307" customWidth="1"/>
    <col min="9" max="9" width="6.28515625" style="307" customWidth="1"/>
    <col min="10" max="10" width="5.42578125" style="307" customWidth="1"/>
    <col min="11" max="12" width="5.28515625" style="307" customWidth="1"/>
    <col min="13" max="13" width="5" style="307" customWidth="1"/>
    <col min="14" max="14" width="6.140625" style="307" customWidth="1"/>
    <col min="15" max="15" width="5.28515625" style="307" customWidth="1"/>
    <col min="16" max="16" width="6.85546875" style="307" customWidth="1"/>
    <col min="17" max="17" width="6" style="307" customWidth="1"/>
    <col min="18" max="18" width="5.5703125" style="307" customWidth="1"/>
    <col min="19" max="19" width="6.5703125" style="307" customWidth="1"/>
    <col min="20" max="20" width="7" style="307" customWidth="1"/>
    <col min="21" max="21" width="5.140625" style="307" customWidth="1"/>
    <col min="22" max="23" width="4.85546875" style="307" customWidth="1"/>
    <col min="24" max="24" width="6.42578125" style="307" customWidth="1"/>
    <col min="25" max="16384" width="9.140625" style="307"/>
  </cols>
  <sheetData>
    <row r="1" spans="1:25" s="33" customFormat="1" ht="12.75" customHeight="1" x14ac:dyDescent="0.2"/>
    <row r="2" spans="1:25" s="33" customFormat="1" ht="15.75" x14ac:dyDescent="0.25">
      <c r="A2" s="813" t="s">
        <v>384</v>
      </c>
      <c r="B2" s="813"/>
      <c r="C2" s="813"/>
      <c r="D2" s="813"/>
      <c r="E2" s="813"/>
      <c r="F2" s="813"/>
      <c r="G2" s="813"/>
      <c r="H2" s="813"/>
      <c r="I2" s="813"/>
      <c r="J2" s="418"/>
      <c r="K2" s="696" t="s">
        <v>757</v>
      </c>
      <c r="L2" s="418" t="s">
        <v>150</v>
      </c>
      <c r="M2" s="98">
        <v>12</v>
      </c>
      <c r="N2" s="813" t="s">
        <v>758</v>
      </c>
      <c r="O2" s="813"/>
      <c r="P2" s="813"/>
      <c r="Q2" s="813"/>
      <c r="R2" s="5"/>
      <c r="S2" s="5"/>
      <c r="T2" s="5"/>
      <c r="U2" s="5"/>
      <c r="V2" s="5"/>
      <c r="W2" s="5"/>
      <c r="X2" s="5"/>
      <c r="Y2" s="5"/>
    </row>
    <row r="3" spans="1:25" s="33" customFormat="1" ht="13.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5" x14ac:dyDescent="0.2">
      <c r="A4" s="865" t="s">
        <v>238</v>
      </c>
      <c r="B4" s="936" t="s">
        <v>19</v>
      </c>
      <c r="C4" s="859" t="s">
        <v>152</v>
      </c>
      <c r="D4" s="861" t="s">
        <v>153</v>
      </c>
      <c r="E4" s="938" t="s">
        <v>16</v>
      </c>
      <c r="F4" s="938"/>
      <c r="G4" s="939" t="s">
        <v>239</v>
      </c>
      <c r="H4" s="865" t="s">
        <v>240</v>
      </c>
      <c r="I4" s="866"/>
      <c r="J4" s="866"/>
      <c r="K4" s="866"/>
      <c r="L4" s="866"/>
      <c r="M4" s="866"/>
      <c r="N4" s="866"/>
      <c r="O4" s="866"/>
      <c r="P4" s="866"/>
      <c r="Q4" s="866"/>
      <c r="R4" s="866"/>
      <c r="S4" s="867"/>
      <c r="T4" s="931" t="s">
        <v>156</v>
      </c>
      <c r="U4" s="865" t="s">
        <v>241</v>
      </c>
      <c r="V4" s="866"/>
      <c r="W4" s="866"/>
      <c r="X4" s="867"/>
    </row>
    <row r="5" spans="1:25" x14ac:dyDescent="0.2">
      <c r="A5" s="933"/>
      <c r="B5" s="937"/>
      <c r="C5" s="860"/>
      <c r="D5" s="862"/>
      <c r="E5" s="840" t="s">
        <v>242</v>
      </c>
      <c r="F5" s="840" t="s">
        <v>243</v>
      </c>
      <c r="G5" s="940"/>
      <c r="H5" s="925" t="s">
        <v>244</v>
      </c>
      <c r="I5" s="871" t="s">
        <v>16</v>
      </c>
      <c r="J5" s="871"/>
      <c r="K5" s="871"/>
      <c r="L5" s="871"/>
      <c r="M5" s="871"/>
      <c r="N5" s="871"/>
      <c r="O5" s="871"/>
      <c r="P5" s="871"/>
      <c r="Q5" s="871"/>
      <c r="R5" s="871"/>
      <c r="S5" s="872"/>
      <c r="T5" s="932"/>
      <c r="U5" s="933"/>
      <c r="V5" s="934"/>
      <c r="W5" s="934"/>
      <c r="X5" s="935"/>
    </row>
    <row r="6" spans="1:25" ht="37.5" customHeight="1" x14ac:dyDescent="0.2">
      <c r="A6" s="933"/>
      <c r="B6" s="937"/>
      <c r="C6" s="860"/>
      <c r="D6" s="862"/>
      <c r="E6" s="840"/>
      <c r="F6" s="840"/>
      <c r="G6" s="940"/>
      <c r="H6" s="925"/>
      <c r="I6" s="840" t="s">
        <v>245</v>
      </c>
      <c r="J6" s="871" t="s">
        <v>246</v>
      </c>
      <c r="K6" s="871"/>
      <c r="L6" s="871"/>
      <c r="M6" s="871"/>
      <c r="N6" s="871"/>
      <c r="O6" s="871"/>
      <c r="P6" s="840" t="s">
        <v>247</v>
      </c>
      <c r="Q6" s="871" t="s">
        <v>248</v>
      </c>
      <c r="R6" s="871"/>
      <c r="S6" s="845" t="s">
        <v>249</v>
      </c>
      <c r="T6" s="932"/>
      <c r="U6" s="860" t="s">
        <v>250</v>
      </c>
      <c r="V6" s="840" t="s">
        <v>163</v>
      </c>
      <c r="W6" s="840" t="s">
        <v>251</v>
      </c>
      <c r="X6" s="839" t="s">
        <v>252</v>
      </c>
    </row>
    <row r="7" spans="1:25" x14ac:dyDescent="0.2">
      <c r="A7" s="933"/>
      <c r="B7" s="937"/>
      <c r="C7" s="860"/>
      <c r="D7" s="862"/>
      <c r="E7" s="840"/>
      <c r="F7" s="840"/>
      <c r="G7" s="940"/>
      <c r="H7" s="925"/>
      <c r="I7" s="840"/>
      <c r="J7" s="840" t="s">
        <v>253</v>
      </c>
      <c r="K7" s="840" t="s">
        <v>254</v>
      </c>
      <c r="L7" s="840" t="s">
        <v>255</v>
      </c>
      <c r="M7" s="840" t="s">
        <v>256</v>
      </c>
      <c r="N7" s="840" t="s">
        <v>257</v>
      </c>
      <c r="O7" s="840" t="s">
        <v>258</v>
      </c>
      <c r="P7" s="840"/>
      <c r="Q7" s="840" t="s">
        <v>259</v>
      </c>
      <c r="R7" s="840" t="s">
        <v>260</v>
      </c>
      <c r="S7" s="845"/>
      <c r="T7" s="932"/>
      <c r="U7" s="860"/>
      <c r="V7" s="840"/>
      <c r="W7" s="840"/>
      <c r="X7" s="839"/>
    </row>
    <row r="8" spans="1:25" x14ac:dyDescent="0.2">
      <c r="A8" s="933"/>
      <c r="B8" s="937"/>
      <c r="C8" s="860"/>
      <c r="D8" s="862"/>
      <c r="E8" s="840"/>
      <c r="F8" s="840"/>
      <c r="G8" s="940"/>
      <c r="H8" s="925"/>
      <c r="I8" s="840"/>
      <c r="J8" s="840"/>
      <c r="K8" s="840"/>
      <c r="L8" s="840"/>
      <c r="M8" s="840"/>
      <c r="N8" s="840"/>
      <c r="O8" s="840"/>
      <c r="P8" s="840"/>
      <c r="Q8" s="840"/>
      <c r="R8" s="840"/>
      <c r="S8" s="845"/>
      <c r="T8" s="932"/>
      <c r="U8" s="860"/>
      <c r="V8" s="840"/>
      <c r="W8" s="840"/>
      <c r="X8" s="839"/>
    </row>
    <row r="9" spans="1:25" ht="45" customHeight="1" x14ac:dyDescent="0.2">
      <c r="A9" s="933"/>
      <c r="B9" s="937"/>
      <c r="C9" s="860"/>
      <c r="D9" s="862"/>
      <c r="E9" s="840"/>
      <c r="F9" s="840"/>
      <c r="G9" s="940"/>
      <c r="H9" s="925"/>
      <c r="I9" s="840"/>
      <c r="J9" s="840"/>
      <c r="K9" s="840"/>
      <c r="L9" s="840"/>
      <c r="M9" s="840"/>
      <c r="N9" s="840"/>
      <c r="O9" s="840"/>
      <c r="P9" s="840"/>
      <c r="Q9" s="840"/>
      <c r="R9" s="840"/>
      <c r="S9" s="845"/>
      <c r="T9" s="932"/>
      <c r="U9" s="860"/>
      <c r="V9" s="840"/>
      <c r="W9" s="840"/>
      <c r="X9" s="839"/>
    </row>
    <row r="10" spans="1:25" x14ac:dyDescent="0.2">
      <c r="A10" s="933"/>
      <c r="B10" s="937"/>
      <c r="C10" s="860"/>
      <c r="D10" s="862"/>
      <c r="E10" s="840"/>
      <c r="F10" s="840"/>
      <c r="G10" s="940"/>
      <c r="H10" s="925"/>
      <c r="I10" s="840"/>
      <c r="J10" s="840"/>
      <c r="K10" s="840"/>
      <c r="L10" s="840"/>
      <c r="M10" s="840"/>
      <c r="N10" s="840"/>
      <c r="O10" s="840"/>
      <c r="P10" s="840"/>
      <c r="Q10" s="840"/>
      <c r="R10" s="840"/>
      <c r="S10" s="845"/>
      <c r="T10" s="932"/>
      <c r="U10" s="860"/>
      <c r="V10" s="840"/>
      <c r="W10" s="840"/>
      <c r="X10" s="839"/>
    </row>
    <row r="11" spans="1:25" x14ac:dyDescent="0.2">
      <c r="A11" s="933"/>
      <c r="B11" s="937"/>
      <c r="C11" s="860"/>
      <c r="D11" s="862"/>
      <c r="E11" s="840"/>
      <c r="F11" s="840"/>
      <c r="G11" s="940"/>
      <c r="H11" s="925"/>
      <c r="I11" s="840"/>
      <c r="J11" s="840"/>
      <c r="K11" s="840"/>
      <c r="L11" s="840"/>
      <c r="M11" s="840"/>
      <c r="N11" s="840"/>
      <c r="O11" s="840"/>
      <c r="P11" s="840"/>
      <c r="Q11" s="840"/>
      <c r="R11" s="840"/>
      <c r="S11" s="845"/>
      <c r="T11" s="932"/>
      <c r="U11" s="860"/>
      <c r="V11" s="840"/>
      <c r="W11" s="840"/>
      <c r="X11" s="839"/>
    </row>
    <row r="12" spans="1:25" x14ac:dyDescent="0.2">
      <c r="A12" s="933"/>
      <c r="B12" s="937"/>
      <c r="C12" s="860"/>
      <c r="D12" s="862"/>
      <c r="E12" s="840"/>
      <c r="F12" s="840"/>
      <c r="G12" s="940"/>
      <c r="H12" s="925"/>
      <c r="I12" s="840"/>
      <c r="J12" s="840"/>
      <c r="K12" s="840"/>
      <c r="L12" s="840"/>
      <c r="M12" s="840"/>
      <c r="N12" s="840"/>
      <c r="O12" s="840"/>
      <c r="P12" s="840"/>
      <c r="Q12" s="840"/>
      <c r="R12" s="840"/>
      <c r="S12" s="845"/>
      <c r="T12" s="932"/>
      <c r="U12" s="860"/>
      <c r="V12" s="840"/>
      <c r="W12" s="840"/>
      <c r="X12" s="839"/>
    </row>
    <row r="13" spans="1:25" x14ac:dyDescent="0.2">
      <c r="A13" s="431" t="s">
        <v>0</v>
      </c>
      <c r="B13" s="434" t="s">
        <v>1</v>
      </c>
      <c r="C13" s="431">
        <v>1</v>
      </c>
      <c r="D13" s="433">
        <v>2</v>
      </c>
      <c r="E13" s="433">
        <v>3</v>
      </c>
      <c r="F13" s="433">
        <v>4</v>
      </c>
      <c r="G13" s="434">
        <v>5</v>
      </c>
      <c r="H13" s="431">
        <v>6</v>
      </c>
      <c r="I13" s="433">
        <v>7</v>
      </c>
      <c r="J13" s="433">
        <v>8</v>
      </c>
      <c r="K13" s="433">
        <v>9</v>
      </c>
      <c r="L13" s="433">
        <v>10</v>
      </c>
      <c r="M13" s="433">
        <v>11</v>
      </c>
      <c r="N13" s="433">
        <v>12</v>
      </c>
      <c r="O13" s="433">
        <v>13</v>
      </c>
      <c r="P13" s="433">
        <v>14</v>
      </c>
      <c r="Q13" s="433">
        <v>15</v>
      </c>
      <c r="R13" s="433">
        <v>16</v>
      </c>
      <c r="S13" s="434">
        <v>17</v>
      </c>
      <c r="T13" s="436">
        <v>18</v>
      </c>
      <c r="U13" s="431">
        <v>19</v>
      </c>
      <c r="V13" s="433">
        <v>20</v>
      </c>
      <c r="W13" s="433">
        <v>21</v>
      </c>
      <c r="X13" s="434">
        <v>22</v>
      </c>
    </row>
    <row r="14" spans="1:25" x14ac:dyDescent="0.2">
      <c r="A14" s="697" t="s">
        <v>759</v>
      </c>
      <c r="B14" s="100" t="s">
        <v>169</v>
      </c>
      <c r="C14" s="86"/>
      <c r="D14" s="87">
        <v>1</v>
      </c>
      <c r="E14" s="87">
        <v>1</v>
      </c>
      <c r="F14" s="87"/>
      <c r="G14" s="66">
        <f>C14+D14</f>
        <v>1</v>
      </c>
      <c r="H14" s="101">
        <f>I14+J14+K14+L14+M14+N14+O14+P14+Q14+R14+S14</f>
        <v>1</v>
      </c>
      <c r="I14" s="87"/>
      <c r="J14" s="87"/>
      <c r="K14" s="87"/>
      <c r="L14" s="87"/>
      <c r="M14" s="87"/>
      <c r="N14" s="87"/>
      <c r="O14" s="87"/>
      <c r="P14" s="87"/>
      <c r="Q14" s="87"/>
      <c r="R14" s="87">
        <v>1</v>
      </c>
      <c r="S14" s="88"/>
      <c r="T14" s="102">
        <f>G14-H14</f>
        <v>0</v>
      </c>
      <c r="U14" s="86"/>
      <c r="V14" s="87">
        <v>2</v>
      </c>
      <c r="W14" s="87">
        <v>1</v>
      </c>
      <c r="X14" s="66">
        <f>U14+V14-W14</f>
        <v>1</v>
      </c>
    </row>
    <row r="15" spans="1:25" x14ac:dyDescent="0.2">
      <c r="A15" s="697" t="s">
        <v>760</v>
      </c>
      <c r="B15" s="100" t="s">
        <v>170</v>
      </c>
      <c r="C15" s="86">
        <v>1</v>
      </c>
      <c r="D15" s="87">
        <v>2</v>
      </c>
      <c r="E15" s="87">
        <v>2</v>
      </c>
      <c r="F15" s="87"/>
      <c r="G15" s="66">
        <f>C15+D15</f>
        <v>3</v>
      </c>
      <c r="H15" s="101">
        <f t="shared" ref="H15:H26" si="0">I15+J15+K15+L15+M15+N15+O15+P15+Q15+R15+S15</f>
        <v>3</v>
      </c>
      <c r="I15" s="87">
        <v>3</v>
      </c>
      <c r="J15" s="87"/>
      <c r="K15" s="87"/>
      <c r="L15" s="87"/>
      <c r="M15" s="87"/>
      <c r="N15" s="87"/>
      <c r="O15" s="87"/>
      <c r="P15" s="87"/>
      <c r="Q15" s="87"/>
      <c r="R15" s="87"/>
      <c r="S15" s="88"/>
      <c r="T15" s="102">
        <f t="shared" ref="T15:T26" si="1">G15-H15</f>
        <v>0</v>
      </c>
      <c r="U15" s="86"/>
      <c r="V15" s="87">
        <v>3</v>
      </c>
      <c r="W15" s="87">
        <v>3</v>
      </c>
      <c r="X15" s="66">
        <f t="shared" ref="X15:X26" si="2">U15+V15-W15</f>
        <v>0</v>
      </c>
    </row>
    <row r="16" spans="1:25" x14ac:dyDescent="0.2">
      <c r="A16" s="697" t="s">
        <v>761</v>
      </c>
      <c r="B16" s="100" t="s">
        <v>171</v>
      </c>
      <c r="C16" s="86">
        <v>4</v>
      </c>
      <c r="D16" s="87">
        <v>38</v>
      </c>
      <c r="E16" s="87">
        <v>38</v>
      </c>
      <c r="F16" s="87"/>
      <c r="G16" s="66">
        <f t="shared" ref="G16:G26" si="3">C16+D16</f>
        <v>42</v>
      </c>
      <c r="H16" s="101">
        <f t="shared" si="0"/>
        <v>34</v>
      </c>
      <c r="I16" s="87">
        <v>21</v>
      </c>
      <c r="J16" s="87"/>
      <c r="K16" s="87"/>
      <c r="L16" s="87">
        <v>3</v>
      </c>
      <c r="M16" s="87"/>
      <c r="N16" s="87">
        <v>5</v>
      </c>
      <c r="O16" s="87"/>
      <c r="P16" s="87"/>
      <c r="Q16" s="87">
        <v>1</v>
      </c>
      <c r="R16" s="87">
        <v>3</v>
      </c>
      <c r="S16" s="88">
        <v>1</v>
      </c>
      <c r="T16" s="102">
        <f t="shared" si="1"/>
        <v>8</v>
      </c>
      <c r="U16" s="86"/>
      <c r="V16" s="87">
        <v>33</v>
      </c>
      <c r="W16" s="87">
        <v>30</v>
      </c>
      <c r="X16" s="66">
        <f t="shared" si="2"/>
        <v>3</v>
      </c>
    </row>
    <row r="17" spans="1:24" x14ac:dyDescent="0.2">
      <c r="A17" s="697" t="s">
        <v>762</v>
      </c>
      <c r="B17" s="100" t="s">
        <v>172</v>
      </c>
      <c r="C17" s="86">
        <v>1</v>
      </c>
      <c r="D17" s="87">
        <v>7</v>
      </c>
      <c r="E17" s="87">
        <v>6</v>
      </c>
      <c r="F17" s="87">
        <v>1</v>
      </c>
      <c r="G17" s="66">
        <f t="shared" si="3"/>
        <v>8</v>
      </c>
      <c r="H17" s="101">
        <f t="shared" si="0"/>
        <v>7</v>
      </c>
      <c r="I17" s="87">
        <v>3</v>
      </c>
      <c r="J17" s="87"/>
      <c r="K17" s="87"/>
      <c r="L17" s="87">
        <v>2</v>
      </c>
      <c r="M17" s="87"/>
      <c r="N17" s="87"/>
      <c r="O17" s="87"/>
      <c r="P17" s="87"/>
      <c r="Q17" s="87">
        <v>2</v>
      </c>
      <c r="R17" s="87"/>
      <c r="S17" s="88"/>
      <c r="T17" s="102">
        <f t="shared" si="1"/>
        <v>1</v>
      </c>
      <c r="U17" s="86"/>
      <c r="V17" s="87">
        <v>5</v>
      </c>
      <c r="W17" s="87">
        <v>5</v>
      </c>
      <c r="X17" s="66">
        <f t="shared" si="2"/>
        <v>0</v>
      </c>
    </row>
    <row r="18" spans="1:24" x14ac:dyDescent="0.2">
      <c r="A18" s="99"/>
      <c r="B18" s="100" t="s">
        <v>173</v>
      </c>
      <c r="C18" s="86"/>
      <c r="D18" s="87"/>
      <c r="E18" s="87"/>
      <c r="F18" s="87"/>
      <c r="G18" s="66">
        <f t="shared" ref="G18:G20" si="4">C18+D18</f>
        <v>0</v>
      </c>
      <c r="H18" s="101">
        <f t="shared" ref="H18:H20" si="5">I18+J18+K18+L18+M18+N18+O18+P18+Q18+R18+S18</f>
        <v>0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8"/>
      <c r="T18" s="102">
        <f t="shared" ref="T18:T20" si="6">G18-H18</f>
        <v>0</v>
      </c>
      <c r="U18" s="86"/>
      <c r="V18" s="87"/>
      <c r="W18" s="87"/>
      <c r="X18" s="66">
        <f t="shared" ref="X18:X20" si="7">U18+V18-W18</f>
        <v>0</v>
      </c>
    </row>
    <row r="19" spans="1:24" x14ac:dyDescent="0.2">
      <c r="A19" s="99"/>
      <c r="B19" s="100" t="s">
        <v>174</v>
      </c>
      <c r="C19" s="86"/>
      <c r="D19" s="87"/>
      <c r="E19" s="87"/>
      <c r="F19" s="87"/>
      <c r="G19" s="66">
        <f>C19+D19</f>
        <v>0</v>
      </c>
      <c r="H19" s="101">
        <f t="shared" si="5"/>
        <v>0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8"/>
      <c r="T19" s="102">
        <f t="shared" si="6"/>
        <v>0</v>
      </c>
      <c r="U19" s="86"/>
      <c r="V19" s="87"/>
      <c r="W19" s="87"/>
      <c r="X19" s="66">
        <f t="shared" si="7"/>
        <v>0</v>
      </c>
    </row>
    <row r="20" spans="1:24" x14ac:dyDescent="0.2">
      <c r="A20" s="99"/>
      <c r="B20" s="100" t="s">
        <v>175</v>
      </c>
      <c r="C20" s="86"/>
      <c r="D20" s="87"/>
      <c r="E20" s="87"/>
      <c r="F20" s="87"/>
      <c r="G20" s="66">
        <f t="shared" si="4"/>
        <v>0</v>
      </c>
      <c r="H20" s="101">
        <f t="shared" si="5"/>
        <v>0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8"/>
      <c r="T20" s="102">
        <f t="shared" si="6"/>
        <v>0</v>
      </c>
      <c r="U20" s="86"/>
      <c r="V20" s="87"/>
      <c r="W20" s="87"/>
      <c r="X20" s="66">
        <f t="shared" si="7"/>
        <v>0</v>
      </c>
    </row>
    <row r="21" spans="1:24" x14ac:dyDescent="0.2">
      <c r="A21" s="99"/>
      <c r="B21" s="100" t="s">
        <v>176</v>
      </c>
      <c r="C21" s="86"/>
      <c r="D21" s="87"/>
      <c r="E21" s="87"/>
      <c r="F21" s="87"/>
      <c r="G21" s="66">
        <f t="shared" si="3"/>
        <v>0</v>
      </c>
      <c r="H21" s="101">
        <f>I21+J21+K21+L21+M21+N21+O21+P21+Q21+R21+S21</f>
        <v>0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8"/>
      <c r="T21" s="102">
        <f t="shared" si="1"/>
        <v>0</v>
      </c>
      <c r="U21" s="86"/>
      <c r="V21" s="87"/>
      <c r="W21" s="87"/>
      <c r="X21" s="66">
        <f t="shared" si="2"/>
        <v>0</v>
      </c>
    </row>
    <row r="22" spans="1:24" x14ac:dyDescent="0.2">
      <c r="A22" s="99"/>
      <c r="B22" s="100" t="s">
        <v>177</v>
      </c>
      <c r="C22" s="86"/>
      <c r="D22" s="87"/>
      <c r="E22" s="87"/>
      <c r="F22" s="87"/>
      <c r="G22" s="66">
        <f t="shared" si="3"/>
        <v>0</v>
      </c>
      <c r="H22" s="101">
        <f t="shared" si="0"/>
        <v>0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8"/>
      <c r="T22" s="102">
        <f t="shared" si="1"/>
        <v>0</v>
      </c>
      <c r="U22" s="86"/>
      <c r="V22" s="87"/>
      <c r="W22" s="87"/>
      <c r="X22" s="66">
        <f t="shared" si="2"/>
        <v>0</v>
      </c>
    </row>
    <row r="23" spans="1:24" x14ac:dyDescent="0.2">
      <c r="A23" s="99"/>
      <c r="B23" s="424" t="s">
        <v>2</v>
      </c>
      <c r="C23" s="86"/>
      <c r="D23" s="87"/>
      <c r="E23" s="87"/>
      <c r="F23" s="87"/>
      <c r="G23" s="66">
        <f t="shared" si="3"/>
        <v>0</v>
      </c>
      <c r="H23" s="101">
        <f t="shared" si="0"/>
        <v>0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8"/>
      <c r="T23" s="102">
        <f>G23-H23</f>
        <v>0</v>
      </c>
      <c r="U23" s="86"/>
      <c r="V23" s="87"/>
      <c r="W23" s="87"/>
      <c r="X23" s="66">
        <f t="shared" si="2"/>
        <v>0</v>
      </c>
    </row>
    <row r="24" spans="1:24" x14ac:dyDescent="0.2">
      <c r="A24" s="99"/>
      <c r="B24" s="424" t="s">
        <v>32</v>
      </c>
      <c r="C24" s="86"/>
      <c r="D24" s="87"/>
      <c r="E24" s="87"/>
      <c r="F24" s="87"/>
      <c r="G24" s="66">
        <f t="shared" si="3"/>
        <v>0</v>
      </c>
      <c r="H24" s="101">
        <f t="shared" si="0"/>
        <v>0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8"/>
      <c r="T24" s="102">
        <f t="shared" si="1"/>
        <v>0</v>
      </c>
      <c r="U24" s="86"/>
      <c r="V24" s="87"/>
      <c r="W24" s="87"/>
      <c r="X24" s="66">
        <f t="shared" si="2"/>
        <v>0</v>
      </c>
    </row>
    <row r="25" spans="1:24" x14ac:dyDescent="0.2">
      <c r="A25" s="99"/>
      <c r="B25" s="424" t="s">
        <v>33</v>
      </c>
      <c r="C25" s="86"/>
      <c r="D25" s="87"/>
      <c r="E25" s="87"/>
      <c r="F25" s="87"/>
      <c r="G25" s="66">
        <f t="shared" si="3"/>
        <v>0</v>
      </c>
      <c r="H25" s="101">
        <f t="shared" si="0"/>
        <v>0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/>
      <c r="T25" s="102">
        <f t="shared" si="1"/>
        <v>0</v>
      </c>
      <c r="U25" s="86"/>
      <c r="V25" s="87"/>
      <c r="W25" s="87"/>
      <c r="X25" s="66">
        <f t="shared" si="2"/>
        <v>0</v>
      </c>
    </row>
    <row r="26" spans="1:24" ht="13.5" thickBot="1" x14ac:dyDescent="0.25">
      <c r="A26" s="103"/>
      <c r="B26" s="425" t="s">
        <v>381</v>
      </c>
      <c r="C26" s="104"/>
      <c r="D26" s="105"/>
      <c r="E26" s="105"/>
      <c r="F26" s="105"/>
      <c r="G26" s="66">
        <f t="shared" si="3"/>
        <v>0</v>
      </c>
      <c r="H26" s="101">
        <f t="shared" si="0"/>
        <v>0</v>
      </c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6"/>
      <c r="T26" s="102">
        <f t="shared" si="1"/>
        <v>0</v>
      </c>
      <c r="U26" s="104"/>
      <c r="V26" s="105"/>
      <c r="W26" s="105"/>
      <c r="X26" s="66">
        <f t="shared" si="2"/>
        <v>0</v>
      </c>
    </row>
    <row r="27" spans="1:24" ht="13.5" thickBot="1" x14ac:dyDescent="0.25">
      <c r="A27" s="107" t="s">
        <v>178</v>
      </c>
      <c r="B27" s="108"/>
      <c r="C27" s="109">
        <f>SUM(C14:C26)</f>
        <v>6</v>
      </c>
      <c r="D27" s="109">
        <f>SUM(D14:D26)</f>
        <v>48</v>
      </c>
      <c r="E27" s="109">
        <f t="shared" ref="E27:X27" si="8">SUM(E14:E26)</f>
        <v>47</v>
      </c>
      <c r="F27" s="109">
        <f t="shared" si="8"/>
        <v>1</v>
      </c>
      <c r="G27" s="109">
        <f>SUM(G14:G26)</f>
        <v>54</v>
      </c>
      <c r="H27" s="109">
        <f t="shared" si="8"/>
        <v>45</v>
      </c>
      <c r="I27" s="109">
        <f t="shared" si="8"/>
        <v>27</v>
      </c>
      <c r="J27" s="109">
        <f>SUM(J14:J26)</f>
        <v>0</v>
      </c>
      <c r="K27" s="109">
        <f t="shared" si="8"/>
        <v>0</v>
      </c>
      <c r="L27" s="109">
        <f t="shared" si="8"/>
        <v>5</v>
      </c>
      <c r="M27" s="109">
        <f t="shared" si="8"/>
        <v>0</v>
      </c>
      <c r="N27" s="109">
        <f t="shared" si="8"/>
        <v>5</v>
      </c>
      <c r="O27" s="109">
        <f t="shared" si="8"/>
        <v>0</v>
      </c>
      <c r="P27" s="109">
        <f t="shared" si="8"/>
        <v>0</v>
      </c>
      <c r="Q27" s="109">
        <f t="shared" si="8"/>
        <v>3</v>
      </c>
      <c r="R27" s="109">
        <f t="shared" si="8"/>
        <v>4</v>
      </c>
      <c r="S27" s="109">
        <f t="shared" si="8"/>
        <v>1</v>
      </c>
      <c r="T27" s="109">
        <f>SUM(T14:T26)</f>
        <v>9</v>
      </c>
      <c r="U27" s="109">
        <f t="shared" si="8"/>
        <v>0</v>
      </c>
      <c r="V27" s="109">
        <f t="shared" si="8"/>
        <v>43</v>
      </c>
      <c r="W27" s="109">
        <f t="shared" si="8"/>
        <v>39</v>
      </c>
      <c r="X27" s="109">
        <f t="shared" si="8"/>
        <v>4</v>
      </c>
    </row>
    <row r="28" spans="1:24" x14ac:dyDescent="0.2">
      <c r="A28" s="110"/>
      <c r="B28" s="111"/>
      <c r="C28" s="110"/>
      <c r="D28" s="110"/>
      <c r="F28" s="110" t="s">
        <v>261</v>
      </c>
      <c r="G28" s="110"/>
      <c r="H28" s="110" t="s">
        <v>262</v>
      </c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 t="s">
        <v>263</v>
      </c>
      <c r="U28" s="110"/>
      <c r="V28" s="110" t="s">
        <v>264</v>
      </c>
      <c r="W28" s="110"/>
      <c r="X28" s="110"/>
    </row>
    <row r="29" spans="1:24" x14ac:dyDescent="0.2">
      <c r="A29" s="72" t="s">
        <v>183</v>
      </c>
      <c r="B29" s="2"/>
      <c r="C29" s="2"/>
      <c r="D29" s="2"/>
      <c r="E29" s="2"/>
      <c r="F29" s="2"/>
      <c r="G29" s="112"/>
      <c r="H29" s="112"/>
      <c r="I29" s="112" t="s">
        <v>184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">
      <c r="A30" s="421" t="s">
        <v>0</v>
      </c>
      <c r="B30" s="926" t="s">
        <v>12</v>
      </c>
      <c r="C30" s="927"/>
      <c r="D30" s="421" t="s">
        <v>13</v>
      </c>
      <c r="E30" s="113"/>
      <c r="F30" s="2"/>
      <c r="G30" s="390"/>
      <c r="H30" s="114"/>
      <c r="I30" s="928" t="s">
        <v>265</v>
      </c>
      <c r="J30" s="929"/>
      <c r="K30" s="929"/>
      <c r="L30" s="929"/>
      <c r="M30" s="929"/>
      <c r="N30" s="929"/>
      <c r="O30" s="929"/>
      <c r="P30" s="930"/>
      <c r="Q30" s="926" t="s">
        <v>12</v>
      </c>
      <c r="R30" s="927"/>
      <c r="S30" s="421" t="s">
        <v>13</v>
      </c>
      <c r="T30" s="80"/>
      <c r="U30" s="2"/>
      <c r="V30" s="2"/>
      <c r="W30" s="2"/>
      <c r="X30" s="2"/>
    </row>
    <row r="31" spans="1:24" ht="13.5" customHeight="1" x14ac:dyDescent="0.2">
      <c r="A31" s="115" t="s">
        <v>266</v>
      </c>
      <c r="B31" s="923">
        <v>3100</v>
      </c>
      <c r="C31" s="924"/>
      <c r="D31" s="116">
        <v>93</v>
      </c>
      <c r="E31" s="430"/>
      <c r="F31" s="117"/>
      <c r="G31" s="390"/>
      <c r="H31" s="114"/>
      <c r="I31" s="918" t="s">
        <v>267</v>
      </c>
      <c r="J31" s="919"/>
      <c r="K31" s="919"/>
      <c r="L31" s="919"/>
      <c r="M31" s="919"/>
      <c r="N31" s="919"/>
      <c r="O31" s="919"/>
      <c r="P31" s="920"/>
      <c r="Q31" s="921">
        <v>3400</v>
      </c>
      <c r="R31" s="922"/>
      <c r="S31" s="79">
        <v>0</v>
      </c>
      <c r="T31" s="426"/>
      <c r="U31" s="2"/>
      <c r="V31" s="2"/>
      <c r="W31" s="2"/>
      <c r="X31" s="2"/>
    </row>
    <row r="32" spans="1:24" ht="13.5" customHeight="1" x14ac:dyDescent="0.2">
      <c r="A32" s="115" t="s">
        <v>268</v>
      </c>
      <c r="B32" s="923">
        <v>3200</v>
      </c>
      <c r="C32" s="924"/>
      <c r="D32" s="116">
        <v>32</v>
      </c>
      <c r="E32" s="430"/>
      <c r="F32" s="117"/>
      <c r="G32" s="114" t="s">
        <v>269</v>
      </c>
      <c r="H32" s="114"/>
      <c r="I32" s="918" t="s">
        <v>270</v>
      </c>
      <c r="J32" s="919"/>
      <c r="K32" s="919"/>
      <c r="L32" s="919"/>
      <c r="M32" s="919"/>
      <c r="N32" s="919"/>
      <c r="O32" s="919"/>
      <c r="P32" s="920"/>
      <c r="Q32" s="921">
        <v>3410</v>
      </c>
      <c r="R32" s="922"/>
      <c r="S32" s="79">
        <v>0</v>
      </c>
      <c r="T32" s="426"/>
      <c r="U32" s="2"/>
      <c r="V32" s="2"/>
      <c r="W32" s="2"/>
      <c r="X32" s="2"/>
    </row>
    <row r="33" spans="1:24" ht="12.75" customHeight="1" x14ac:dyDescent="0.2">
      <c r="A33" s="114"/>
      <c r="B33" s="118"/>
      <c r="C33" s="118"/>
      <c r="D33" s="118"/>
      <c r="E33" s="118"/>
      <c r="F33" s="117"/>
      <c r="G33" s="390"/>
      <c r="H33" s="114"/>
      <c r="I33" s="918" t="s">
        <v>271</v>
      </c>
      <c r="J33" s="919"/>
      <c r="K33" s="919"/>
      <c r="L33" s="919"/>
      <c r="M33" s="919"/>
      <c r="N33" s="919"/>
      <c r="O33" s="919"/>
      <c r="P33" s="920"/>
      <c r="Q33" s="921">
        <v>3500</v>
      </c>
      <c r="R33" s="922"/>
      <c r="S33" s="79">
        <v>0</v>
      </c>
      <c r="T33" s="426"/>
      <c r="U33" s="2"/>
      <c r="V33" s="2"/>
      <c r="W33" s="2"/>
      <c r="X33" s="2"/>
    </row>
    <row r="34" spans="1:24" ht="12.75" customHeight="1" x14ac:dyDescent="0.2">
      <c r="A34" s="114"/>
      <c r="B34" s="118"/>
      <c r="C34" s="118"/>
      <c r="D34" s="118"/>
      <c r="E34" s="118"/>
      <c r="F34" s="117"/>
      <c r="G34" s="390"/>
      <c r="H34" s="114"/>
      <c r="I34" s="918" t="s">
        <v>272</v>
      </c>
      <c r="J34" s="919"/>
      <c r="K34" s="919"/>
      <c r="L34" s="919"/>
      <c r="M34" s="919"/>
      <c r="N34" s="919"/>
      <c r="O34" s="919"/>
      <c r="P34" s="920"/>
      <c r="Q34" s="921">
        <v>3510</v>
      </c>
      <c r="R34" s="922"/>
      <c r="S34" s="79">
        <v>0</v>
      </c>
      <c r="T34" s="426"/>
      <c r="U34" s="2"/>
      <c r="V34" s="2"/>
      <c r="W34" s="2"/>
      <c r="X34" s="2"/>
    </row>
    <row r="35" spans="1:24" ht="12.75" customHeight="1" x14ac:dyDescent="0.2">
      <c r="A35" s="675" t="s">
        <v>232</v>
      </c>
      <c r="B35" s="676"/>
      <c r="C35" s="676"/>
      <c r="F35" s="117"/>
      <c r="G35" s="390"/>
      <c r="H35" s="114"/>
      <c r="I35" s="918" t="s">
        <v>273</v>
      </c>
      <c r="J35" s="919"/>
      <c r="K35" s="919"/>
      <c r="L35" s="919"/>
      <c r="M35" s="919"/>
      <c r="N35" s="919"/>
      <c r="O35" s="919"/>
      <c r="P35" s="920"/>
      <c r="Q35" s="921">
        <v>3511</v>
      </c>
      <c r="R35" s="922"/>
      <c r="S35" s="79">
        <v>0</v>
      </c>
      <c r="T35" s="426"/>
      <c r="U35" s="2"/>
      <c r="V35" s="2"/>
      <c r="W35" s="2"/>
      <c r="X35" s="2"/>
    </row>
    <row r="36" spans="1:24" ht="12.75" customHeight="1" x14ac:dyDescent="0.2">
      <c r="A36" s="679" t="s">
        <v>728</v>
      </c>
      <c r="B36" s="678"/>
      <c r="C36" s="691" t="s">
        <v>13</v>
      </c>
      <c r="F36" s="117"/>
      <c r="G36" s="390"/>
      <c r="H36" s="114"/>
      <c r="I36" s="119"/>
      <c r="J36" s="119"/>
      <c r="K36" s="119"/>
      <c r="L36" s="119"/>
      <c r="M36" s="119"/>
      <c r="N36" s="119"/>
      <c r="O36" s="119"/>
      <c r="P36" s="119"/>
      <c r="Q36" s="120"/>
      <c r="R36" s="120"/>
      <c r="S36" s="426"/>
      <c r="T36" s="426"/>
      <c r="U36" s="2"/>
      <c r="V36" s="2"/>
      <c r="W36" s="2"/>
      <c r="X36" s="2"/>
    </row>
    <row r="37" spans="1:24" s="33" customFormat="1" x14ac:dyDescent="0.2">
      <c r="A37" s="672" t="s">
        <v>725</v>
      </c>
      <c r="B37" s="673"/>
      <c r="C37" s="692">
        <v>4</v>
      </c>
      <c r="D37" s="121"/>
      <c r="E37" s="121"/>
      <c r="F37" s="121"/>
      <c r="G37" s="121"/>
      <c r="H37" s="121"/>
      <c r="I37" s="121"/>
      <c r="J37" s="121"/>
      <c r="K37" s="5"/>
      <c r="L37" s="5"/>
      <c r="M37" s="122"/>
      <c r="N37" s="708" t="s">
        <v>52</v>
      </c>
      <c r="O37" s="708"/>
      <c r="P37" s="708"/>
      <c r="Q37" s="708"/>
      <c r="R37" s="708"/>
      <c r="S37" s="708"/>
      <c r="T37" s="708"/>
      <c r="U37" s="5"/>
      <c r="V37" s="5"/>
      <c r="W37" s="5"/>
      <c r="X37" s="5"/>
    </row>
    <row r="38" spans="1:24" s="33" customFormat="1" x14ac:dyDescent="0.2">
      <c r="A38" s="693" t="s">
        <v>726</v>
      </c>
      <c r="B38" s="673"/>
      <c r="C38" s="694">
        <v>5</v>
      </c>
      <c r="D38" s="121"/>
      <c r="E38" s="121"/>
      <c r="F38" s="121"/>
      <c r="G38" s="121"/>
      <c r="H38" s="121"/>
      <c r="I38" s="121"/>
      <c r="J38" s="121"/>
      <c r="K38" s="5"/>
      <c r="L38" s="5"/>
      <c r="M38" s="5" t="s">
        <v>671</v>
      </c>
      <c r="N38" s="611"/>
      <c r="O38" s="611"/>
      <c r="P38" s="611"/>
      <c r="Q38" s="611"/>
      <c r="R38" s="611"/>
      <c r="S38" s="611"/>
      <c r="T38" s="611"/>
      <c r="U38" s="5"/>
      <c r="V38" s="5"/>
      <c r="W38" s="5"/>
      <c r="X38" s="5"/>
    </row>
    <row r="39" spans="1:24" s="33" customFormat="1" x14ac:dyDescent="0.2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5"/>
      <c r="L39" s="5"/>
      <c r="M39" s="33" t="s">
        <v>679</v>
      </c>
      <c r="N39" s="611"/>
      <c r="O39" s="611"/>
      <c r="P39" s="611"/>
      <c r="Q39" s="611"/>
      <c r="R39" s="611"/>
      <c r="S39" s="611"/>
      <c r="T39" s="611"/>
      <c r="U39" s="5"/>
      <c r="V39" s="5"/>
      <c r="W39" s="5"/>
      <c r="X39" s="5"/>
    </row>
    <row r="40" spans="1:24" s="33" customFormat="1" x14ac:dyDescent="0.2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5"/>
      <c r="L40" s="5"/>
      <c r="M40" s="33" t="s">
        <v>679</v>
      </c>
      <c r="N40" s="611"/>
      <c r="O40" s="611"/>
      <c r="P40" s="611"/>
      <c r="Q40" s="611"/>
      <c r="R40" s="611"/>
      <c r="S40" s="611"/>
      <c r="T40" s="611"/>
      <c r="U40" s="5"/>
      <c r="V40" s="5"/>
      <c r="W40" s="5"/>
      <c r="X40" s="5"/>
    </row>
    <row r="41" spans="1:24" s="33" customFormat="1" x14ac:dyDescent="0.2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5"/>
      <c r="L41" s="5"/>
      <c r="M41" s="122"/>
      <c r="N41" s="695"/>
      <c r="O41" s="695"/>
      <c r="P41" s="695"/>
      <c r="Q41" s="695"/>
      <c r="R41" s="695"/>
      <c r="S41" s="695"/>
      <c r="T41" s="695"/>
      <c r="U41" s="5"/>
      <c r="V41" s="5"/>
      <c r="W41" s="5"/>
      <c r="X41" s="5"/>
    </row>
    <row r="42" spans="1:24" s="33" customFormat="1" ht="16.5" x14ac:dyDescent="0.25">
      <c r="A42" s="37" t="s">
        <v>774</v>
      </c>
      <c r="B42" s="37" t="s">
        <v>752</v>
      </c>
      <c r="C42" s="38"/>
      <c r="D42" s="38"/>
      <c r="E42" s="39"/>
      <c r="F42" s="39"/>
      <c r="G42" s="39"/>
      <c r="H42" s="39"/>
      <c r="I42" s="40" t="s">
        <v>775</v>
      </c>
      <c r="J42" s="41"/>
      <c r="K42" s="41"/>
      <c r="L42" s="41"/>
      <c r="M42" s="13"/>
      <c r="N42" s="13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33" customFormat="1" ht="16.5" x14ac:dyDescent="0.25">
      <c r="A43" s="42"/>
      <c r="B43" s="37"/>
      <c r="C43" s="38"/>
      <c r="D43" s="38"/>
      <c r="E43" s="39"/>
      <c r="F43" s="39"/>
      <c r="G43" s="39"/>
      <c r="H43" s="39"/>
      <c r="I43" s="43"/>
      <c r="J43" s="43"/>
      <c r="K43" s="43"/>
      <c r="L43" s="43"/>
      <c r="M43" s="13"/>
      <c r="N43" s="13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33" customFormat="1" x14ac:dyDescent="0.2">
      <c r="A44" s="44" t="s">
        <v>754</v>
      </c>
      <c r="B44" s="44" t="s">
        <v>765</v>
      </c>
      <c r="C44" s="5"/>
      <c r="D44" s="5"/>
      <c r="E44" s="5"/>
      <c r="F44" s="5"/>
      <c r="G44" s="5"/>
      <c r="H44" s="5"/>
      <c r="I44" s="44" t="s">
        <v>776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33" customFormat="1" ht="15.75" x14ac:dyDescent="0.25">
      <c r="A45" s="12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2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33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33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33" customFormat="1" x14ac:dyDescent="0.2"/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  <row r="57" s="33" customFormat="1" x14ac:dyDescent="0.2"/>
    <row r="58" s="33" customFormat="1" x14ac:dyDescent="0.2"/>
    <row r="59" s="33" customFormat="1" x14ac:dyDescent="0.2"/>
  </sheetData>
  <sheetProtection password="D259" sheet="1" objects="1" scenarios="1" formatColumns="0" formatRows="0"/>
  <mergeCells count="48">
    <mergeCell ref="A2:I2"/>
    <mergeCell ref="N2:Q2"/>
    <mergeCell ref="A4:A12"/>
    <mergeCell ref="B4:B12"/>
    <mergeCell ref="C4:C12"/>
    <mergeCell ref="D4:D12"/>
    <mergeCell ref="E4:F4"/>
    <mergeCell ref="G4:G12"/>
    <mergeCell ref="H4:S4"/>
    <mergeCell ref="S6:S12"/>
    <mergeCell ref="W6:W12"/>
    <mergeCell ref="X6:X12"/>
    <mergeCell ref="J7:J12"/>
    <mergeCell ref="K7:K12"/>
    <mergeCell ref="L7:L12"/>
    <mergeCell ref="M7:M12"/>
    <mergeCell ref="N7:N12"/>
    <mergeCell ref="O7:O12"/>
    <mergeCell ref="T4:T12"/>
    <mergeCell ref="U4:X5"/>
    <mergeCell ref="I5:S5"/>
    <mergeCell ref="I6:I12"/>
    <mergeCell ref="J6:O6"/>
    <mergeCell ref="P6:P12"/>
    <mergeCell ref="Q6:R6"/>
    <mergeCell ref="B31:C31"/>
    <mergeCell ref="I31:P31"/>
    <mergeCell ref="Q31:R31"/>
    <mergeCell ref="U6:U12"/>
    <mergeCell ref="V6:V12"/>
    <mergeCell ref="E5:E12"/>
    <mergeCell ref="F5:F12"/>
    <mergeCell ref="H5:H12"/>
    <mergeCell ref="Q7:Q12"/>
    <mergeCell ref="R7:R12"/>
    <mergeCell ref="B30:C30"/>
    <mergeCell ref="I30:P30"/>
    <mergeCell ref="Q30:R30"/>
    <mergeCell ref="I35:P35"/>
    <mergeCell ref="Q35:R35"/>
    <mergeCell ref="N37:T37"/>
    <mergeCell ref="B32:C32"/>
    <mergeCell ref="I32:P32"/>
    <mergeCell ref="Q32:R32"/>
    <mergeCell ref="I33:P33"/>
    <mergeCell ref="Q33:R33"/>
    <mergeCell ref="I34:P34"/>
    <mergeCell ref="Q34:R34"/>
  </mergeCells>
  <pageMargins left="0.70866141732283472" right="0.70866141732283472" top="0.74803149606299213" bottom="0.55118110236220474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O53"/>
  <sheetViews>
    <sheetView zoomScale="80" zoomScaleNormal="80" workbookViewId="0">
      <selection activeCell="A13" sqref="A13"/>
    </sheetView>
  </sheetViews>
  <sheetFormatPr defaultColWidth="5.28515625" defaultRowHeight="12.75" x14ac:dyDescent="0.2"/>
  <cols>
    <col min="1" max="1" width="5.28515625" customWidth="1"/>
    <col min="2" max="2" width="35.7109375" customWidth="1"/>
  </cols>
  <sheetData>
    <row r="1" spans="1:67" x14ac:dyDescent="0.2">
      <c r="B1" s="125" t="s">
        <v>274</v>
      </c>
      <c r="C1" s="125"/>
      <c r="D1" s="125"/>
    </row>
    <row r="2" spans="1:67" ht="15" x14ac:dyDescent="0.25">
      <c r="C2" s="959" t="s">
        <v>751</v>
      </c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  <c r="O2" s="959"/>
      <c r="P2" s="959"/>
      <c r="Q2" s="959"/>
      <c r="R2" s="959"/>
      <c r="S2" s="959"/>
      <c r="T2" s="959"/>
      <c r="U2" s="959"/>
      <c r="V2" s="959"/>
      <c r="W2" s="959"/>
      <c r="X2" s="959"/>
      <c r="Y2" s="959"/>
      <c r="Z2" s="959"/>
      <c r="AA2" s="959"/>
      <c r="AB2" s="126"/>
      <c r="AC2" s="126"/>
      <c r="AD2" s="126"/>
      <c r="AE2" s="126"/>
      <c r="AF2" s="126"/>
      <c r="AG2" s="126"/>
      <c r="AH2" s="126"/>
      <c r="AI2" s="126"/>
      <c r="AJ2" s="45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</row>
    <row r="3" spans="1:67" ht="13.5" thickBot="1" x14ac:dyDescent="0.25">
      <c r="M3" s="125"/>
      <c r="Q3" s="125"/>
    </row>
    <row r="4" spans="1:67" ht="13.5" customHeight="1" thickBot="1" x14ac:dyDescent="0.25">
      <c r="A4" s="960" t="s">
        <v>275</v>
      </c>
      <c r="B4" s="962" t="s">
        <v>364</v>
      </c>
      <c r="C4" s="965" t="s">
        <v>277</v>
      </c>
      <c r="D4" s="955" t="s">
        <v>152</v>
      </c>
      <c r="E4" s="938"/>
      <c r="F4" s="938"/>
      <c r="G4" s="938"/>
      <c r="H4" s="938"/>
      <c r="I4" s="938"/>
      <c r="J4" s="938"/>
      <c r="K4" s="954"/>
      <c r="L4" s="941" t="s">
        <v>278</v>
      </c>
      <c r="M4" s="942"/>
      <c r="N4" s="942"/>
      <c r="O4" s="942"/>
      <c r="P4" s="942"/>
      <c r="Q4" s="942"/>
      <c r="R4" s="942"/>
      <c r="S4" s="967"/>
      <c r="T4" s="971" t="s">
        <v>279</v>
      </c>
      <c r="U4" s="972"/>
      <c r="V4" s="972"/>
      <c r="W4" s="972"/>
      <c r="X4" s="972"/>
      <c r="Y4" s="972"/>
      <c r="Z4" s="972"/>
      <c r="AA4" s="973"/>
      <c r="AB4" s="865" t="s">
        <v>280</v>
      </c>
      <c r="AC4" s="866"/>
      <c r="AD4" s="866"/>
      <c r="AE4" s="866"/>
      <c r="AF4" s="866"/>
      <c r="AG4" s="866"/>
      <c r="AH4" s="866"/>
      <c r="AI4" s="867"/>
      <c r="AJ4" s="941" t="s">
        <v>281</v>
      </c>
      <c r="AK4" s="942"/>
      <c r="AL4" s="942"/>
      <c r="AM4" s="942"/>
      <c r="AN4" s="942"/>
      <c r="AO4" s="942"/>
      <c r="AP4" s="942"/>
      <c r="AQ4" s="942"/>
      <c r="AR4" s="942"/>
      <c r="AS4" s="942"/>
      <c r="AT4" s="942"/>
      <c r="AU4" s="942"/>
      <c r="AV4" s="942"/>
      <c r="AW4" s="942"/>
      <c r="AX4" s="942"/>
      <c r="AY4" s="942"/>
      <c r="AZ4" s="943" t="s">
        <v>282</v>
      </c>
      <c r="BA4" s="944"/>
      <c r="BB4" s="944"/>
      <c r="BC4" s="944"/>
      <c r="BD4" s="944"/>
      <c r="BE4" s="944"/>
      <c r="BF4" s="944"/>
      <c r="BG4" s="945"/>
      <c r="BH4" s="946" t="s">
        <v>283</v>
      </c>
      <c r="BI4" s="946"/>
      <c r="BJ4" s="946"/>
      <c r="BK4" s="946"/>
      <c r="BL4" s="946"/>
      <c r="BM4" s="946"/>
      <c r="BN4" s="946"/>
      <c r="BO4" s="947"/>
    </row>
    <row r="5" spans="1:67" ht="14.25" customHeight="1" x14ac:dyDescent="0.2">
      <c r="A5" s="961"/>
      <c r="B5" s="963"/>
      <c r="C5" s="966"/>
      <c r="D5" s="956"/>
      <c r="E5" s="871"/>
      <c r="F5" s="871"/>
      <c r="G5" s="871"/>
      <c r="H5" s="871"/>
      <c r="I5" s="871"/>
      <c r="J5" s="871"/>
      <c r="K5" s="872"/>
      <c r="L5" s="968"/>
      <c r="M5" s="969"/>
      <c r="N5" s="969"/>
      <c r="O5" s="969"/>
      <c r="P5" s="969"/>
      <c r="Q5" s="969"/>
      <c r="R5" s="969"/>
      <c r="S5" s="970"/>
      <c r="T5" s="974"/>
      <c r="U5" s="975"/>
      <c r="V5" s="975"/>
      <c r="W5" s="975"/>
      <c r="X5" s="975"/>
      <c r="Y5" s="975"/>
      <c r="Z5" s="975"/>
      <c r="AA5" s="976"/>
      <c r="AB5" s="933"/>
      <c r="AC5" s="934"/>
      <c r="AD5" s="934"/>
      <c r="AE5" s="934"/>
      <c r="AF5" s="934"/>
      <c r="AG5" s="934"/>
      <c r="AH5" s="934"/>
      <c r="AI5" s="935"/>
      <c r="AJ5" s="953" t="s">
        <v>284</v>
      </c>
      <c r="AK5" s="938"/>
      <c r="AL5" s="938"/>
      <c r="AM5" s="938"/>
      <c r="AN5" s="938"/>
      <c r="AO5" s="938"/>
      <c r="AP5" s="938"/>
      <c r="AQ5" s="954"/>
      <c r="AR5" s="955" t="s">
        <v>45</v>
      </c>
      <c r="AS5" s="938"/>
      <c r="AT5" s="938"/>
      <c r="AU5" s="938"/>
      <c r="AV5" s="938"/>
      <c r="AW5" s="938"/>
      <c r="AX5" s="938"/>
      <c r="AY5" s="954"/>
      <c r="AZ5" s="956" t="s">
        <v>285</v>
      </c>
      <c r="BA5" s="871"/>
      <c r="BB5" s="871"/>
      <c r="BC5" s="871"/>
      <c r="BD5" s="871"/>
      <c r="BE5" s="871"/>
      <c r="BF5" s="871"/>
      <c r="BG5" s="872"/>
      <c r="BH5" s="948"/>
      <c r="BI5" s="948"/>
      <c r="BJ5" s="948"/>
      <c r="BK5" s="948"/>
      <c r="BL5" s="948"/>
      <c r="BM5" s="948"/>
      <c r="BN5" s="948"/>
      <c r="BO5" s="949"/>
    </row>
    <row r="6" spans="1:67" ht="12.75" customHeight="1" x14ac:dyDescent="0.2">
      <c r="A6" s="961"/>
      <c r="B6" s="963"/>
      <c r="C6" s="966"/>
      <c r="D6" s="958" t="s">
        <v>286</v>
      </c>
      <c r="E6" s="951" t="s">
        <v>287</v>
      </c>
      <c r="F6" s="951"/>
      <c r="G6" s="951"/>
      <c r="H6" s="951"/>
      <c r="I6" s="951"/>
      <c r="J6" s="951"/>
      <c r="K6" s="952"/>
      <c r="L6" s="950" t="s">
        <v>286</v>
      </c>
      <c r="M6" s="951" t="s">
        <v>287</v>
      </c>
      <c r="N6" s="951"/>
      <c r="O6" s="951"/>
      <c r="P6" s="951"/>
      <c r="Q6" s="951"/>
      <c r="R6" s="951"/>
      <c r="S6" s="952"/>
      <c r="T6" s="950" t="s">
        <v>286</v>
      </c>
      <c r="U6" s="951" t="s">
        <v>287</v>
      </c>
      <c r="V6" s="951"/>
      <c r="W6" s="951"/>
      <c r="X6" s="951"/>
      <c r="Y6" s="951"/>
      <c r="Z6" s="951"/>
      <c r="AA6" s="952"/>
      <c r="AB6" s="950" t="s">
        <v>286</v>
      </c>
      <c r="AC6" s="951" t="s">
        <v>287</v>
      </c>
      <c r="AD6" s="951"/>
      <c r="AE6" s="951"/>
      <c r="AF6" s="951"/>
      <c r="AG6" s="951"/>
      <c r="AH6" s="951"/>
      <c r="AI6" s="952"/>
      <c r="AJ6" s="950" t="s">
        <v>286</v>
      </c>
      <c r="AK6" s="951" t="s">
        <v>287</v>
      </c>
      <c r="AL6" s="951"/>
      <c r="AM6" s="951"/>
      <c r="AN6" s="951"/>
      <c r="AO6" s="951"/>
      <c r="AP6" s="951"/>
      <c r="AQ6" s="952"/>
      <c r="AR6" s="958" t="s">
        <v>286</v>
      </c>
      <c r="AS6" s="951" t="s">
        <v>287</v>
      </c>
      <c r="AT6" s="951"/>
      <c r="AU6" s="951"/>
      <c r="AV6" s="951"/>
      <c r="AW6" s="951"/>
      <c r="AX6" s="951"/>
      <c r="AY6" s="952"/>
      <c r="AZ6" s="958" t="s">
        <v>286</v>
      </c>
      <c r="BA6" s="951" t="s">
        <v>287</v>
      </c>
      <c r="BB6" s="951"/>
      <c r="BC6" s="951"/>
      <c r="BD6" s="951"/>
      <c r="BE6" s="951"/>
      <c r="BF6" s="951"/>
      <c r="BG6" s="952"/>
      <c r="BH6" s="958" t="s">
        <v>286</v>
      </c>
      <c r="BI6" s="951" t="s">
        <v>287</v>
      </c>
      <c r="BJ6" s="951"/>
      <c r="BK6" s="951"/>
      <c r="BL6" s="951"/>
      <c r="BM6" s="951"/>
      <c r="BN6" s="951"/>
      <c r="BO6" s="952"/>
    </row>
    <row r="7" spans="1:67" ht="24" customHeight="1" x14ac:dyDescent="0.2">
      <c r="A7" s="961"/>
      <c r="B7" s="964"/>
      <c r="C7" s="966"/>
      <c r="D7" s="958"/>
      <c r="E7" s="447" t="s">
        <v>288</v>
      </c>
      <c r="F7" s="450" t="s">
        <v>289</v>
      </c>
      <c r="G7" s="451" t="s">
        <v>290</v>
      </c>
      <c r="H7" s="450" t="s">
        <v>291</v>
      </c>
      <c r="I7" s="450" t="s">
        <v>292</v>
      </c>
      <c r="J7" s="450" t="s">
        <v>293</v>
      </c>
      <c r="K7" s="452" t="s">
        <v>294</v>
      </c>
      <c r="L7" s="950"/>
      <c r="M7" s="449" t="s">
        <v>288</v>
      </c>
      <c r="N7" s="450" t="s">
        <v>289</v>
      </c>
      <c r="O7" s="451" t="s">
        <v>290</v>
      </c>
      <c r="P7" s="450" t="s">
        <v>291</v>
      </c>
      <c r="Q7" s="450" t="s">
        <v>292</v>
      </c>
      <c r="R7" s="450" t="s">
        <v>293</v>
      </c>
      <c r="S7" s="453" t="s">
        <v>294</v>
      </c>
      <c r="T7" s="950"/>
      <c r="U7" s="448" t="s">
        <v>288</v>
      </c>
      <c r="V7" s="454" t="s">
        <v>289</v>
      </c>
      <c r="W7" s="454" t="s">
        <v>290</v>
      </c>
      <c r="X7" s="454" t="s">
        <v>291</v>
      </c>
      <c r="Y7" s="454" t="s">
        <v>292</v>
      </c>
      <c r="Z7" s="454" t="s">
        <v>293</v>
      </c>
      <c r="AA7" s="455" t="s">
        <v>294</v>
      </c>
      <c r="AB7" s="950"/>
      <c r="AC7" s="448" t="s">
        <v>288</v>
      </c>
      <c r="AD7" s="454" t="s">
        <v>289</v>
      </c>
      <c r="AE7" s="454" t="s">
        <v>290</v>
      </c>
      <c r="AF7" s="454" t="s">
        <v>291</v>
      </c>
      <c r="AG7" s="454" t="s">
        <v>292</v>
      </c>
      <c r="AH7" s="454" t="s">
        <v>293</v>
      </c>
      <c r="AI7" s="455" t="s">
        <v>294</v>
      </c>
      <c r="AJ7" s="950"/>
      <c r="AK7" s="447" t="s">
        <v>288</v>
      </c>
      <c r="AL7" s="450" t="s">
        <v>289</v>
      </c>
      <c r="AM7" s="451" t="s">
        <v>290</v>
      </c>
      <c r="AN7" s="450" t="s">
        <v>291</v>
      </c>
      <c r="AO7" s="450" t="s">
        <v>292</v>
      </c>
      <c r="AP7" s="450" t="s">
        <v>293</v>
      </c>
      <c r="AQ7" s="452" t="s">
        <v>294</v>
      </c>
      <c r="AR7" s="958"/>
      <c r="AS7" s="447" t="s">
        <v>288</v>
      </c>
      <c r="AT7" s="450" t="s">
        <v>289</v>
      </c>
      <c r="AU7" s="451" t="s">
        <v>290</v>
      </c>
      <c r="AV7" s="450" t="s">
        <v>291</v>
      </c>
      <c r="AW7" s="450" t="s">
        <v>292</v>
      </c>
      <c r="AX7" s="450" t="s">
        <v>293</v>
      </c>
      <c r="AY7" s="452" t="s">
        <v>294</v>
      </c>
      <c r="AZ7" s="958"/>
      <c r="BA7" s="447" t="s">
        <v>288</v>
      </c>
      <c r="BB7" s="450" t="s">
        <v>289</v>
      </c>
      <c r="BC7" s="451" t="s">
        <v>290</v>
      </c>
      <c r="BD7" s="450" t="s">
        <v>291</v>
      </c>
      <c r="BE7" s="450" t="s">
        <v>292</v>
      </c>
      <c r="BF7" s="450" t="s">
        <v>293</v>
      </c>
      <c r="BG7" s="452" t="s">
        <v>294</v>
      </c>
      <c r="BH7" s="958"/>
      <c r="BI7" s="448" t="s">
        <v>288</v>
      </c>
      <c r="BJ7" s="454" t="s">
        <v>289</v>
      </c>
      <c r="BK7" s="454" t="s">
        <v>290</v>
      </c>
      <c r="BL7" s="454" t="s">
        <v>291</v>
      </c>
      <c r="BM7" s="454" t="s">
        <v>292</v>
      </c>
      <c r="BN7" s="454" t="s">
        <v>293</v>
      </c>
      <c r="BO7" s="455" t="s">
        <v>294</v>
      </c>
    </row>
    <row r="8" spans="1:67" x14ac:dyDescent="0.2">
      <c r="A8" s="961"/>
      <c r="B8" s="129" t="s">
        <v>295</v>
      </c>
      <c r="C8" s="966"/>
      <c r="D8" s="130">
        <f>E8+F8+G8+H8+I8+J8+K8</f>
        <v>13</v>
      </c>
      <c r="E8" s="128">
        <f>SUM(E9:E48)</f>
        <v>5</v>
      </c>
      <c r="F8" s="128">
        <f t="shared" ref="F8:K8" si="0">SUM(F9:F48)</f>
        <v>6</v>
      </c>
      <c r="G8" s="128">
        <f>SUM(G9:G48)</f>
        <v>0</v>
      </c>
      <c r="H8" s="128">
        <f t="shared" si="0"/>
        <v>2</v>
      </c>
      <c r="I8" s="128">
        <f t="shared" si="0"/>
        <v>0</v>
      </c>
      <c r="J8" s="128">
        <f t="shared" si="0"/>
        <v>0</v>
      </c>
      <c r="K8" s="131">
        <f t="shared" si="0"/>
        <v>0</v>
      </c>
      <c r="L8" s="132">
        <f>M8+N8+O8+P8+Q8+R8+S8</f>
        <v>256</v>
      </c>
      <c r="M8" s="128">
        <f t="shared" ref="M8:S8" si="1">SUM(M9:M48)</f>
        <v>23</v>
      </c>
      <c r="N8" s="128">
        <f t="shared" si="1"/>
        <v>48</v>
      </c>
      <c r="O8" s="128">
        <f t="shared" si="1"/>
        <v>0</v>
      </c>
      <c r="P8" s="128">
        <f t="shared" si="1"/>
        <v>142</v>
      </c>
      <c r="Q8" s="128">
        <f t="shared" si="1"/>
        <v>43</v>
      </c>
      <c r="R8" s="128">
        <f t="shared" si="1"/>
        <v>0</v>
      </c>
      <c r="S8" s="131">
        <f t="shared" si="1"/>
        <v>0</v>
      </c>
      <c r="T8" s="132">
        <f>U8+V8+W8+X8+Y8+Z8+AA8</f>
        <v>269</v>
      </c>
      <c r="U8" s="128">
        <f t="shared" ref="U8:AA8" si="2">SUM(U9:U48)</f>
        <v>28</v>
      </c>
      <c r="V8" s="128">
        <f t="shared" si="2"/>
        <v>54</v>
      </c>
      <c r="W8" s="128">
        <f t="shared" si="2"/>
        <v>0</v>
      </c>
      <c r="X8" s="128">
        <f t="shared" si="2"/>
        <v>144</v>
      </c>
      <c r="Y8" s="128">
        <f t="shared" si="2"/>
        <v>43</v>
      </c>
      <c r="Z8" s="128">
        <f t="shared" si="2"/>
        <v>0</v>
      </c>
      <c r="AA8" s="131">
        <f t="shared" si="2"/>
        <v>0</v>
      </c>
      <c r="AB8" s="132">
        <f>AC8+AD8+AE8+AF8+AG8+AH8+AI8</f>
        <v>248</v>
      </c>
      <c r="AC8" s="128">
        <f t="shared" ref="AC8:AI8" si="3">SUM(AC9:AC48)</f>
        <v>20</v>
      </c>
      <c r="AD8" s="128">
        <f t="shared" si="3"/>
        <v>45</v>
      </c>
      <c r="AE8" s="128">
        <f t="shared" si="3"/>
        <v>0</v>
      </c>
      <c r="AF8" s="128">
        <f t="shared" si="3"/>
        <v>144</v>
      </c>
      <c r="AG8" s="128">
        <f t="shared" si="3"/>
        <v>39</v>
      </c>
      <c r="AH8" s="128">
        <f t="shared" si="3"/>
        <v>0</v>
      </c>
      <c r="AI8" s="131">
        <f t="shared" si="3"/>
        <v>0</v>
      </c>
      <c r="AJ8" s="132">
        <f>AK8+AL8+AM8+AN8+AO8+AP8+AQ8</f>
        <v>216</v>
      </c>
      <c r="AK8" s="128">
        <f t="shared" ref="AK8:AQ8" si="4">SUM(AK9:AK48)</f>
        <v>9</v>
      </c>
      <c r="AL8" s="128">
        <f t="shared" si="4"/>
        <v>44</v>
      </c>
      <c r="AM8" s="128">
        <f t="shared" si="4"/>
        <v>0</v>
      </c>
      <c r="AN8" s="128">
        <f t="shared" si="4"/>
        <v>128</v>
      </c>
      <c r="AO8" s="128">
        <f t="shared" si="4"/>
        <v>35</v>
      </c>
      <c r="AP8" s="128">
        <f t="shared" si="4"/>
        <v>0</v>
      </c>
      <c r="AQ8" s="131">
        <f t="shared" si="4"/>
        <v>0</v>
      </c>
      <c r="AR8" s="130">
        <f>AS8+AT8+AU8+AV8+AW8+AX8+AY8</f>
        <v>32</v>
      </c>
      <c r="AS8" s="128">
        <f t="shared" ref="AS8:AY8" si="5">SUM(AS9:AS48)</f>
        <v>11</v>
      </c>
      <c r="AT8" s="128">
        <f t="shared" si="5"/>
        <v>1</v>
      </c>
      <c r="AU8" s="128">
        <f t="shared" si="5"/>
        <v>0</v>
      </c>
      <c r="AV8" s="128">
        <f t="shared" si="5"/>
        <v>16</v>
      </c>
      <c r="AW8" s="128">
        <f t="shared" si="5"/>
        <v>4</v>
      </c>
      <c r="AX8" s="128">
        <f t="shared" si="5"/>
        <v>0</v>
      </c>
      <c r="AY8" s="131">
        <f t="shared" si="5"/>
        <v>0</v>
      </c>
      <c r="AZ8" s="130">
        <f>BA8+BB8+BC8+BD8+BE8+BF8+BG8</f>
        <v>232</v>
      </c>
      <c r="BA8" s="128">
        <f t="shared" ref="BA8:BG8" si="6">SUM(BA9:BA48)</f>
        <v>14</v>
      </c>
      <c r="BB8" s="128">
        <f t="shared" si="6"/>
        <v>36</v>
      </c>
      <c r="BC8" s="128">
        <f t="shared" si="6"/>
        <v>0</v>
      </c>
      <c r="BD8" s="128">
        <f t="shared" si="6"/>
        <v>143</v>
      </c>
      <c r="BE8" s="128">
        <f t="shared" si="6"/>
        <v>39</v>
      </c>
      <c r="BF8" s="128">
        <f t="shared" si="6"/>
        <v>0</v>
      </c>
      <c r="BG8" s="131">
        <f t="shared" si="6"/>
        <v>0</v>
      </c>
      <c r="BH8" s="130">
        <f>BI8+BJ8+BK8+BL8+BM8+BN8+BO8</f>
        <v>21</v>
      </c>
      <c r="BI8" s="128">
        <f t="shared" ref="BI8:BO8" si="7">SUM(BI9:BI48)</f>
        <v>8</v>
      </c>
      <c r="BJ8" s="128">
        <f t="shared" si="7"/>
        <v>9</v>
      </c>
      <c r="BK8" s="128">
        <f t="shared" si="7"/>
        <v>0</v>
      </c>
      <c r="BL8" s="128">
        <f t="shared" si="7"/>
        <v>0</v>
      </c>
      <c r="BM8" s="128">
        <f t="shared" si="7"/>
        <v>4</v>
      </c>
      <c r="BN8" s="128">
        <f t="shared" si="7"/>
        <v>0</v>
      </c>
      <c r="BO8" s="131">
        <f t="shared" si="7"/>
        <v>0</v>
      </c>
    </row>
    <row r="9" spans="1:67" x14ac:dyDescent="0.2">
      <c r="A9" s="133">
        <v>1</v>
      </c>
      <c r="B9" s="134" t="s">
        <v>731</v>
      </c>
      <c r="C9" s="133" t="s">
        <v>740</v>
      </c>
      <c r="D9" s="130">
        <f>E9+F9+G9+H9+I9+J9+K9</f>
        <v>0</v>
      </c>
      <c r="E9" s="127"/>
      <c r="F9" s="35"/>
      <c r="G9" s="35"/>
      <c r="H9" s="35"/>
      <c r="I9" s="35"/>
      <c r="J9" s="35"/>
      <c r="K9" s="135"/>
      <c r="L9" s="132">
        <f>M9+N9+O9+P9+Q9+R9+S9</f>
        <v>13</v>
      </c>
      <c r="M9" s="136"/>
      <c r="N9" s="35">
        <v>1</v>
      </c>
      <c r="O9" s="35"/>
      <c r="P9" s="35">
        <v>12</v>
      </c>
      <c r="Q9" s="35"/>
      <c r="R9" s="35"/>
      <c r="S9" s="137"/>
      <c r="T9" s="138">
        <f>U9+V9+W9+X9+Y9+Z9+AA9</f>
        <v>13</v>
      </c>
      <c r="U9" s="139">
        <f>E9+M9</f>
        <v>0</v>
      </c>
      <c r="V9" s="139">
        <f t="shared" ref="V9:AA40" si="8">F9+N9</f>
        <v>1</v>
      </c>
      <c r="W9" s="139">
        <f t="shared" si="8"/>
        <v>0</v>
      </c>
      <c r="X9" s="139">
        <f t="shared" si="8"/>
        <v>12</v>
      </c>
      <c r="Y9" s="139">
        <f t="shared" si="8"/>
        <v>0</v>
      </c>
      <c r="Z9" s="139">
        <f t="shared" si="8"/>
        <v>0</v>
      </c>
      <c r="AA9" s="140">
        <f t="shared" si="8"/>
        <v>0</v>
      </c>
      <c r="AB9" s="138">
        <f>AC9+AD9+AE9+AF9+AG9+AH9+AI9</f>
        <v>13</v>
      </c>
      <c r="AC9" s="139">
        <f t="shared" ref="AC9:AI40" si="9">AK9+AS9</f>
        <v>0</v>
      </c>
      <c r="AD9" s="139">
        <f t="shared" si="9"/>
        <v>1</v>
      </c>
      <c r="AE9" s="139">
        <f t="shared" si="9"/>
        <v>0</v>
      </c>
      <c r="AF9" s="139">
        <f t="shared" si="9"/>
        <v>12</v>
      </c>
      <c r="AG9" s="139">
        <f t="shared" si="9"/>
        <v>0</v>
      </c>
      <c r="AH9" s="139">
        <f t="shared" si="9"/>
        <v>0</v>
      </c>
      <c r="AI9" s="140">
        <f t="shared" si="9"/>
        <v>0</v>
      </c>
      <c r="AJ9" s="138">
        <f>AK9+AL9+AM9+AN9+AO9+AP9+AQ9</f>
        <v>13</v>
      </c>
      <c r="AK9" s="35"/>
      <c r="AL9" s="35">
        <v>1</v>
      </c>
      <c r="AM9" s="35"/>
      <c r="AN9" s="35">
        <v>12</v>
      </c>
      <c r="AO9" s="35"/>
      <c r="AP9" s="35"/>
      <c r="AQ9" s="135"/>
      <c r="AR9" s="141">
        <f>AS9+AT9+AU9+AV9+AW9+AX9+AY9</f>
        <v>0</v>
      </c>
      <c r="AS9" s="35"/>
      <c r="AT9" s="35"/>
      <c r="AU9" s="35"/>
      <c r="AV9" s="35"/>
      <c r="AW9" s="35"/>
      <c r="AX9" s="35"/>
      <c r="AY9" s="135"/>
      <c r="AZ9" s="141">
        <f>BA9+BB9+BC9+BD9+BE9+BF9+BG9</f>
        <v>13</v>
      </c>
      <c r="BA9" s="35"/>
      <c r="BB9" s="35">
        <v>1</v>
      </c>
      <c r="BC9" s="35"/>
      <c r="BD9" s="35">
        <v>12</v>
      </c>
      <c r="BE9" s="35"/>
      <c r="BF9" s="35"/>
      <c r="BG9" s="135"/>
      <c r="BH9" s="141">
        <f>BI9+BJ9+BK9+BL9+BM9+BN9+BO9</f>
        <v>0</v>
      </c>
      <c r="BI9" s="139">
        <f t="shared" ref="BI9:BO40" si="10">U9-AC9</f>
        <v>0</v>
      </c>
      <c r="BJ9" s="139">
        <f t="shared" si="10"/>
        <v>0</v>
      </c>
      <c r="BK9" s="139">
        <f t="shared" si="10"/>
        <v>0</v>
      </c>
      <c r="BL9" s="139">
        <f t="shared" si="10"/>
        <v>0</v>
      </c>
      <c r="BM9" s="139">
        <f t="shared" si="10"/>
        <v>0</v>
      </c>
      <c r="BN9" s="139">
        <f t="shared" si="10"/>
        <v>0</v>
      </c>
      <c r="BO9" s="140">
        <f t="shared" si="10"/>
        <v>0</v>
      </c>
    </row>
    <row r="10" spans="1:67" x14ac:dyDescent="0.2">
      <c r="A10" s="133">
        <v>2</v>
      </c>
      <c r="B10" s="134" t="s">
        <v>732</v>
      </c>
      <c r="C10" s="133" t="s">
        <v>741</v>
      </c>
      <c r="D10" s="130">
        <f t="shared" ref="D10:D48" si="11">E10+F10+G10+H10+I10+J10+K10</f>
        <v>3</v>
      </c>
      <c r="E10" s="127">
        <v>2</v>
      </c>
      <c r="F10" s="35">
        <v>1</v>
      </c>
      <c r="G10" s="35"/>
      <c r="H10" s="35"/>
      <c r="I10" s="35"/>
      <c r="J10" s="35"/>
      <c r="K10" s="135"/>
      <c r="L10" s="132">
        <f t="shared" ref="L10:L48" si="12">M10+N10+O10+P10+Q10+R10+S10</f>
        <v>94</v>
      </c>
      <c r="M10" s="136">
        <v>10</v>
      </c>
      <c r="N10" s="35">
        <v>18</v>
      </c>
      <c r="O10" s="35"/>
      <c r="P10" s="35">
        <v>52</v>
      </c>
      <c r="Q10" s="35">
        <v>14</v>
      </c>
      <c r="R10" s="35"/>
      <c r="S10" s="137"/>
      <c r="T10" s="138">
        <f t="shared" ref="T10:T48" si="13">U10+V10+W10+X10+Y10+Z10+AA10</f>
        <v>97</v>
      </c>
      <c r="U10" s="139">
        <f t="shared" ref="U10:U48" si="14">E10+M10</f>
        <v>12</v>
      </c>
      <c r="V10" s="139">
        <f t="shared" si="8"/>
        <v>19</v>
      </c>
      <c r="W10" s="139">
        <f t="shared" si="8"/>
        <v>0</v>
      </c>
      <c r="X10" s="139">
        <f t="shared" si="8"/>
        <v>52</v>
      </c>
      <c r="Y10" s="139">
        <f t="shared" si="8"/>
        <v>14</v>
      </c>
      <c r="Z10" s="139">
        <f t="shared" si="8"/>
        <v>0</v>
      </c>
      <c r="AA10" s="140">
        <f t="shared" si="8"/>
        <v>0</v>
      </c>
      <c r="AB10" s="138">
        <f t="shared" ref="AB10:AB48" si="15">AC10+AD10+AE10+AF10+AG10+AH10+AI10</f>
        <v>91</v>
      </c>
      <c r="AC10" s="139">
        <f t="shared" si="9"/>
        <v>10</v>
      </c>
      <c r="AD10" s="139">
        <f t="shared" si="9"/>
        <v>16</v>
      </c>
      <c r="AE10" s="139">
        <f t="shared" si="9"/>
        <v>0</v>
      </c>
      <c r="AF10" s="139">
        <f t="shared" si="9"/>
        <v>52</v>
      </c>
      <c r="AG10" s="139">
        <f t="shared" si="9"/>
        <v>13</v>
      </c>
      <c r="AH10" s="139">
        <f t="shared" si="9"/>
        <v>0</v>
      </c>
      <c r="AI10" s="140">
        <f t="shared" si="9"/>
        <v>0</v>
      </c>
      <c r="AJ10" s="138">
        <f t="shared" ref="AJ10:AJ48" si="16">AK10+AL10+AM10+AN10+AO10+AP10+AQ10</f>
        <v>77</v>
      </c>
      <c r="AK10" s="35">
        <v>4</v>
      </c>
      <c r="AL10" s="35">
        <v>16</v>
      </c>
      <c r="AM10" s="35"/>
      <c r="AN10" s="35">
        <v>48</v>
      </c>
      <c r="AO10" s="35">
        <v>9</v>
      </c>
      <c r="AP10" s="35"/>
      <c r="AQ10" s="135"/>
      <c r="AR10" s="141">
        <f>AS10+AT10+AU10+AV10+AW10+AX10+AY10</f>
        <v>14</v>
      </c>
      <c r="AS10" s="35">
        <v>6</v>
      </c>
      <c r="AT10" s="35"/>
      <c r="AU10" s="35"/>
      <c r="AV10" s="35">
        <v>4</v>
      </c>
      <c r="AW10" s="35">
        <v>4</v>
      </c>
      <c r="AX10" s="35"/>
      <c r="AY10" s="135"/>
      <c r="AZ10" s="141">
        <f>BA10+BB10+BC10+BD10+BE10+BF10+BG10</f>
        <v>85</v>
      </c>
      <c r="BA10" s="35">
        <v>7</v>
      </c>
      <c r="BB10" s="35">
        <v>13</v>
      </c>
      <c r="BC10" s="35"/>
      <c r="BD10" s="35">
        <v>52</v>
      </c>
      <c r="BE10" s="35">
        <v>13</v>
      </c>
      <c r="BF10" s="35"/>
      <c r="BG10" s="135"/>
      <c r="BH10" s="141">
        <f t="shared" ref="BH10:BH48" si="17">BI10+BJ10+BK10+BL10+BM10+BN10+BO10</f>
        <v>6</v>
      </c>
      <c r="BI10" s="139">
        <f t="shared" si="10"/>
        <v>2</v>
      </c>
      <c r="BJ10" s="139">
        <f t="shared" si="10"/>
        <v>3</v>
      </c>
      <c r="BK10" s="139">
        <f t="shared" si="10"/>
        <v>0</v>
      </c>
      <c r="BL10" s="139">
        <f t="shared" si="10"/>
        <v>0</v>
      </c>
      <c r="BM10" s="139">
        <f t="shared" si="10"/>
        <v>1</v>
      </c>
      <c r="BN10" s="139">
        <f t="shared" si="10"/>
        <v>0</v>
      </c>
      <c r="BO10" s="140">
        <f t="shared" si="10"/>
        <v>0</v>
      </c>
    </row>
    <row r="11" spans="1:67" x14ac:dyDescent="0.2">
      <c r="A11" s="133">
        <v>3</v>
      </c>
      <c r="B11" s="134" t="s">
        <v>733</v>
      </c>
      <c r="C11" s="133" t="s">
        <v>742</v>
      </c>
      <c r="D11" s="130">
        <f t="shared" si="11"/>
        <v>0</v>
      </c>
      <c r="E11" s="127"/>
      <c r="F11" s="35"/>
      <c r="G11" s="35"/>
      <c r="H11" s="35"/>
      <c r="I11" s="35"/>
      <c r="J11" s="35"/>
      <c r="K11" s="135"/>
      <c r="L11" s="132">
        <f>M11+N11+O11+P11+Q11+R11+S11</f>
        <v>0</v>
      </c>
      <c r="M11" s="136"/>
      <c r="N11" s="35"/>
      <c r="O11" s="35"/>
      <c r="P11" s="35"/>
      <c r="Q11" s="35"/>
      <c r="R11" s="35"/>
      <c r="S11" s="137"/>
      <c r="T11" s="138">
        <f t="shared" si="13"/>
        <v>0</v>
      </c>
      <c r="U11" s="139">
        <f t="shared" si="14"/>
        <v>0</v>
      </c>
      <c r="V11" s="139">
        <f t="shared" si="8"/>
        <v>0</v>
      </c>
      <c r="W11" s="139">
        <f t="shared" si="8"/>
        <v>0</v>
      </c>
      <c r="X11" s="139">
        <f t="shared" si="8"/>
        <v>0</v>
      </c>
      <c r="Y11" s="139">
        <f t="shared" si="8"/>
        <v>0</v>
      </c>
      <c r="Z11" s="139">
        <f t="shared" si="8"/>
        <v>0</v>
      </c>
      <c r="AA11" s="140">
        <f t="shared" si="8"/>
        <v>0</v>
      </c>
      <c r="AB11" s="138">
        <f t="shared" si="15"/>
        <v>0</v>
      </c>
      <c r="AC11" s="139">
        <f t="shared" si="9"/>
        <v>0</v>
      </c>
      <c r="AD11" s="139">
        <f t="shared" si="9"/>
        <v>0</v>
      </c>
      <c r="AE11" s="139">
        <f t="shared" si="9"/>
        <v>0</v>
      </c>
      <c r="AF11" s="139">
        <f t="shared" si="9"/>
        <v>0</v>
      </c>
      <c r="AG11" s="139">
        <f t="shared" si="9"/>
        <v>0</v>
      </c>
      <c r="AH11" s="139">
        <f t="shared" si="9"/>
        <v>0</v>
      </c>
      <c r="AI11" s="140">
        <f t="shared" si="9"/>
        <v>0</v>
      </c>
      <c r="AJ11" s="138">
        <f t="shared" si="16"/>
        <v>0</v>
      </c>
      <c r="AK11" s="35"/>
      <c r="AL11" s="35"/>
      <c r="AM11" s="35"/>
      <c r="AN11" s="35"/>
      <c r="AO11" s="35"/>
      <c r="AP11" s="35"/>
      <c r="AQ11" s="135"/>
      <c r="AR11" s="141">
        <f t="shared" ref="AR11:AR48" si="18">AS11+AT11+AU11+AV11+AW11+AX11+AY11</f>
        <v>0</v>
      </c>
      <c r="AS11" s="35"/>
      <c r="AT11" s="35"/>
      <c r="AU11" s="35"/>
      <c r="AV11" s="35"/>
      <c r="AW11" s="35"/>
      <c r="AX11" s="35"/>
      <c r="AY11" s="135"/>
      <c r="AZ11" s="141">
        <f t="shared" ref="AZ11:AZ48" si="19">BA11+BB11+BC11+BD11+BE11+BF11+BG11</f>
        <v>0</v>
      </c>
      <c r="BA11" s="35"/>
      <c r="BB11" s="35"/>
      <c r="BC11" s="35"/>
      <c r="BD11" s="35"/>
      <c r="BE11" s="35"/>
      <c r="BF11" s="35"/>
      <c r="BG11" s="135"/>
      <c r="BH11" s="141">
        <f t="shared" si="17"/>
        <v>0</v>
      </c>
      <c r="BI11" s="139">
        <f t="shared" si="10"/>
        <v>0</v>
      </c>
      <c r="BJ11" s="139">
        <f t="shared" si="10"/>
        <v>0</v>
      </c>
      <c r="BK11" s="139">
        <f t="shared" si="10"/>
        <v>0</v>
      </c>
      <c r="BL11" s="139">
        <f t="shared" si="10"/>
        <v>0</v>
      </c>
      <c r="BM11" s="139">
        <f t="shared" si="10"/>
        <v>0</v>
      </c>
      <c r="BN11" s="139">
        <f t="shared" si="10"/>
        <v>0</v>
      </c>
      <c r="BO11" s="140">
        <f t="shared" si="10"/>
        <v>0</v>
      </c>
    </row>
    <row r="12" spans="1:67" x14ac:dyDescent="0.2">
      <c r="A12" s="133">
        <v>4</v>
      </c>
      <c r="B12" s="134" t="s">
        <v>734</v>
      </c>
      <c r="C12" s="133" t="s">
        <v>743</v>
      </c>
      <c r="D12" s="130">
        <f t="shared" si="11"/>
        <v>0</v>
      </c>
      <c r="E12" s="127"/>
      <c r="F12" s="35"/>
      <c r="G12" s="35"/>
      <c r="H12" s="35"/>
      <c r="I12" s="35"/>
      <c r="J12" s="35"/>
      <c r="K12" s="135"/>
      <c r="L12" s="132">
        <f t="shared" si="12"/>
        <v>6</v>
      </c>
      <c r="M12" s="136"/>
      <c r="N12" s="35"/>
      <c r="O12" s="35"/>
      <c r="P12" s="35">
        <v>4</v>
      </c>
      <c r="Q12" s="35">
        <v>2</v>
      </c>
      <c r="R12" s="35"/>
      <c r="S12" s="137"/>
      <c r="T12" s="138">
        <f t="shared" si="13"/>
        <v>6</v>
      </c>
      <c r="U12" s="139">
        <f t="shared" si="14"/>
        <v>0</v>
      </c>
      <c r="V12" s="139">
        <f t="shared" si="8"/>
        <v>0</v>
      </c>
      <c r="W12" s="139">
        <f t="shared" si="8"/>
        <v>0</v>
      </c>
      <c r="X12" s="139">
        <f t="shared" si="8"/>
        <v>4</v>
      </c>
      <c r="Y12" s="139">
        <f t="shared" si="8"/>
        <v>2</v>
      </c>
      <c r="Z12" s="139">
        <f t="shared" si="8"/>
        <v>0</v>
      </c>
      <c r="AA12" s="140">
        <f t="shared" si="8"/>
        <v>0</v>
      </c>
      <c r="AB12" s="138">
        <f t="shared" si="15"/>
        <v>6</v>
      </c>
      <c r="AC12" s="139">
        <f t="shared" si="9"/>
        <v>0</v>
      </c>
      <c r="AD12" s="139">
        <f t="shared" si="9"/>
        <v>0</v>
      </c>
      <c r="AE12" s="139">
        <f t="shared" si="9"/>
        <v>0</v>
      </c>
      <c r="AF12" s="139">
        <f t="shared" si="9"/>
        <v>4</v>
      </c>
      <c r="AG12" s="139">
        <f t="shared" si="9"/>
        <v>2</v>
      </c>
      <c r="AH12" s="139">
        <f t="shared" si="9"/>
        <v>0</v>
      </c>
      <c r="AI12" s="140">
        <f t="shared" si="9"/>
        <v>0</v>
      </c>
      <c r="AJ12" s="138">
        <f t="shared" si="16"/>
        <v>5</v>
      </c>
      <c r="AK12" s="35"/>
      <c r="AL12" s="35"/>
      <c r="AM12" s="35"/>
      <c r="AN12" s="35">
        <v>3</v>
      </c>
      <c r="AO12" s="35">
        <v>2</v>
      </c>
      <c r="AP12" s="35"/>
      <c r="AQ12" s="135"/>
      <c r="AR12" s="141">
        <f t="shared" si="18"/>
        <v>1</v>
      </c>
      <c r="AS12" s="35"/>
      <c r="AT12" s="35"/>
      <c r="AU12" s="35"/>
      <c r="AV12" s="35">
        <v>1</v>
      </c>
      <c r="AW12" s="35"/>
      <c r="AX12" s="35"/>
      <c r="AY12" s="135"/>
      <c r="AZ12" s="141">
        <f t="shared" si="19"/>
        <v>6</v>
      </c>
      <c r="BA12" s="35"/>
      <c r="BB12" s="35"/>
      <c r="BC12" s="35"/>
      <c r="BD12" s="35">
        <v>4</v>
      </c>
      <c r="BE12" s="35">
        <v>2</v>
      </c>
      <c r="BF12" s="35"/>
      <c r="BG12" s="135"/>
      <c r="BH12" s="141">
        <f t="shared" si="17"/>
        <v>0</v>
      </c>
      <c r="BI12" s="139">
        <f t="shared" si="10"/>
        <v>0</v>
      </c>
      <c r="BJ12" s="139">
        <f t="shared" si="10"/>
        <v>0</v>
      </c>
      <c r="BK12" s="139">
        <f t="shared" si="10"/>
        <v>0</v>
      </c>
      <c r="BL12" s="139">
        <f t="shared" si="10"/>
        <v>0</v>
      </c>
      <c r="BM12" s="139">
        <f t="shared" si="10"/>
        <v>0</v>
      </c>
      <c r="BN12" s="139">
        <f t="shared" si="10"/>
        <v>0</v>
      </c>
      <c r="BO12" s="140">
        <f t="shared" si="10"/>
        <v>0</v>
      </c>
    </row>
    <row r="13" spans="1:67" x14ac:dyDescent="0.2">
      <c r="A13" s="133">
        <v>5</v>
      </c>
      <c r="B13" s="134" t="s">
        <v>735</v>
      </c>
      <c r="C13" s="133" t="s">
        <v>744</v>
      </c>
      <c r="D13" s="130">
        <f t="shared" si="11"/>
        <v>0</v>
      </c>
      <c r="E13" s="127"/>
      <c r="F13" s="35"/>
      <c r="G13" s="35"/>
      <c r="H13" s="35"/>
      <c r="I13" s="35"/>
      <c r="J13" s="35"/>
      <c r="K13" s="135"/>
      <c r="L13" s="132">
        <f t="shared" si="12"/>
        <v>1</v>
      </c>
      <c r="M13" s="136"/>
      <c r="N13" s="35">
        <v>1</v>
      </c>
      <c r="O13" s="35"/>
      <c r="P13" s="35"/>
      <c r="Q13" s="35"/>
      <c r="R13" s="35"/>
      <c r="S13" s="137"/>
      <c r="T13" s="138">
        <f t="shared" si="13"/>
        <v>1</v>
      </c>
      <c r="U13" s="139">
        <f t="shared" si="14"/>
        <v>0</v>
      </c>
      <c r="V13" s="139">
        <f t="shared" si="8"/>
        <v>1</v>
      </c>
      <c r="W13" s="139">
        <f t="shared" si="8"/>
        <v>0</v>
      </c>
      <c r="X13" s="139">
        <f t="shared" si="8"/>
        <v>0</v>
      </c>
      <c r="Y13" s="139">
        <f t="shared" si="8"/>
        <v>0</v>
      </c>
      <c r="Z13" s="139">
        <f t="shared" si="8"/>
        <v>0</v>
      </c>
      <c r="AA13" s="140">
        <f t="shared" si="8"/>
        <v>0</v>
      </c>
      <c r="AB13" s="138">
        <f t="shared" si="15"/>
        <v>1</v>
      </c>
      <c r="AC13" s="139">
        <f t="shared" si="9"/>
        <v>0</v>
      </c>
      <c r="AD13" s="139">
        <f t="shared" si="9"/>
        <v>1</v>
      </c>
      <c r="AE13" s="139">
        <f t="shared" si="9"/>
        <v>0</v>
      </c>
      <c r="AF13" s="139">
        <f t="shared" si="9"/>
        <v>0</v>
      </c>
      <c r="AG13" s="139">
        <f t="shared" si="9"/>
        <v>0</v>
      </c>
      <c r="AH13" s="139">
        <f t="shared" si="9"/>
        <v>0</v>
      </c>
      <c r="AI13" s="140">
        <f t="shared" si="9"/>
        <v>0</v>
      </c>
      <c r="AJ13" s="138">
        <f>AK13+AL13+AM13+AN13+AO13+AP13+AQ13</f>
        <v>0</v>
      </c>
      <c r="AK13" s="35"/>
      <c r="AL13" s="35"/>
      <c r="AM13" s="35"/>
      <c r="AN13" s="35"/>
      <c r="AO13" s="35"/>
      <c r="AP13" s="35"/>
      <c r="AQ13" s="135"/>
      <c r="AR13" s="141">
        <f>AS13+AT13+AU13+AV13+AW13+AX13+AY13</f>
        <v>1</v>
      </c>
      <c r="AS13" s="35"/>
      <c r="AT13" s="35">
        <v>1</v>
      </c>
      <c r="AU13" s="35"/>
      <c r="AV13" s="35"/>
      <c r="AW13" s="35"/>
      <c r="AX13" s="35"/>
      <c r="AY13" s="135"/>
      <c r="AZ13" s="141">
        <f>BA13+BB13+BC13+BD13+BE13+BF13+BG13</f>
        <v>1</v>
      </c>
      <c r="BA13" s="35"/>
      <c r="BB13" s="35">
        <v>1</v>
      </c>
      <c r="BC13" s="35"/>
      <c r="BD13" s="35"/>
      <c r="BE13" s="35"/>
      <c r="BF13" s="35"/>
      <c r="BG13" s="135"/>
      <c r="BH13" s="141">
        <f t="shared" si="17"/>
        <v>0</v>
      </c>
      <c r="BI13" s="139">
        <f t="shared" si="10"/>
        <v>0</v>
      </c>
      <c r="BJ13" s="139">
        <f t="shared" si="10"/>
        <v>0</v>
      </c>
      <c r="BK13" s="139">
        <f t="shared" si="10"/>
        <v>0</v>
      </c>
      <c r="BL13" s="139">
        <f t="shared" si="10"/>
        <v>0</v>
      </c>
      <c r="BM13" s="139">
        <f t="shared" si="10"/>
        <v>0</v>
      </c>
      <c r="BN13" s="139">
        <f t="shared" si="10"/>
        <v>0</v>
      </c>
      <c r="BO13" s="140">
        <f t="shared" si="10"/>
        <v>0</v>
      </c>
    </row>
    <row r="14" spans="1:67" x14ac:dyDescent="0.2">
      <c r="A14" s="133">
        <v>6</v>
      </c>
      <c r="B14" s="134" t="s">
        <v>736</v>
      </c>
      <c r="C14" s="133" t="s">
        <v>745</v>
      </c>
      <c r="D14" s="130">
        <f t="shared" si="11"/>
        <v>0</v>
      </c>
      <c r="E14" s="127"/>
      <c r="F14" s="35"/>
      <c r="G14" s="35"/>
      <c r="H14" s="35"/>
      <c r="I14" s="35"/>
      <c r="J14" s="35"/>
      <c r="K14" s="135"/>
      <c r="L14" s="132">
        <f t="shared" si="12"/>
        <v>4</v>
      </c>
      <c r="M14" s="136"/>
      <c r="N14" s="35"/>
      <c r="O14" s="35"/>
      <c r="P14" s="35">
        <v>4</v>
      </c>
      <c r="Q14" s="35"/>
      <c r="R14" s="35"/>
      <c r="S14" s="137"/>
      <c r="T14" s="138">
        <f t="shared" ref="T14:T29" si="20">U14+V14+W14+X14+Y14+Z14+AA14</f>
        <v>4</v>
      </c>
      <c r="U14" s="139">
        <f t="shared" ref="U14:U29" si="21">E14+M14</f>
        <v>0</v>
      </c>
      <c r="V14" s="139">
        <f t="shared" ref="V14:V29" si="22">F14+N14</f>
        <v>0</v>
      </c>
      <c r="W14" s="139">
        <f t="shared" ref="W14:W29" si="23">G14+O14</f>
        <v>0</v>
      </c>
      <c r="X14" s="139">
        <f t="shared" ref="X14:X29" si="24">H14+P14</f>
        <v>4</v>
      </c>
      <c r="Y14" s="139">
        <f t="shared" ref="Y14:Y29" si="25">I14+Q14</f>
        <v>0</v>
      </c>
      <c r="Z14" s="139">
        <f t="shared" ref="Z14:Z29" si="26">J14+R14</f>
        <v>0</v>
      </c>
      <c r="AA14" s="140">
        <f t="shared" ref="AA14:AA29" si="27">K14+S14</f>
        <v>0</v>
      </c>
      <c r="AB14" s="138">
        <f t="shared" ref="AB14:AB29" si="28">AC14+AD14+AE14+AF14+AG14+AH14+AI14</f>
        <v>4</v>
      </c>
      <c r="AC14" s="139">
        <f t="shared" ref="AC14:AC29" si="29">AK14+AS14</f>
        <v>0</v>
      </c>
      <c r="AD14" s="139">
        <f t="shared" ref="AD14:AD29" si="30">AL14+AT14</f>
        <v>0</v>
      </c>
      <c r="AE14" s="139">
        <f t="shared" ref="AE14:AE29" si="31">AM14+AU14</f>
        <v>0</v>
      </c>
      <c r="AF14" s="139">
        <f t="shared" ref="AF14:AF29" si="32">AN14+AV14</f>
        <v>4</v>
      </c>
      <c r="AG14" s="139">
        <f t="shared" ref="AG14:AG29" si="33">AO14+AW14</f>
        <v>0</v>
      </c>
      <c r="AH14" s="139">
        <f t="shared" ref="AH14:AH29" si="34">AP14+AX14</f>
        <v>0</v>
      </c>
      <c r="AI14" s="140">
        <f t="shared" ref="AI14:AI29" si="35">AQ14+AY14</f>
        <v>0</v>
      </c>
      <c r="AJ14" s="138">
        <f t="shared" ref="AJ14:AJ29" si="36">AK14+AL14+AM14+AN14+AO14+AP14+AQ14</f>
        <v>3</v>
      </c>
      <c r="AK14" s="35"/>
      <c r="AL14" s="35"/>
      <c r="AM14" s="35"/>
      <c r="AN14" s="35">
        <v>3</v>
      </c>
      <c r="AO14" s="35"/>
      <c r="AP14" s="35"/>
      <c r="AQ14" s="135"/>
      <c r="AR14" s="141">
        <f t="shared" ref="AR14:AR29" si="37">AS14+AT14+AU14+AV14+AW14+AX14+AY14</f>
        <v>1</v>
      </c>
      <c r="AS14" s="35"/>
      <c r="AT14" s="35"/>
      <c r="AU14" s="35"/>
      <c r="AV14" s="35">
        <v>1</v>
      </c>
      <c r="AW14" s="35"/>
      <c r="AX14" s="35"/>
      <c r="AY14" s="135"/>
      <c r="AZ14" s="141">
        <f t="shared" ref="AZ14:AZ29" si="38">BA14+BB14+BC14+BD14+BE14+BF14+BG14</f>
        <v>4</v>
      </c>
      <c r="BA14" s="35"/>
      <c r="BB14" s="35"/>
      <c r="BC14" s="35"/>
      <c r="BD14" s="35">
        <v>4</v>
      </c>
      <c r="BE14" s="35"/>
      <c r="BF14" s="35"/>
      <c r="BG14" s="135"/>
      <c r="BH14" s="141">
        <f t="shared" ref="BH14:BH29" si="39">BI14+BJ14+BK14+BL14+BM14+BN14+BO14</f>
        <v>0</v>
      </c>
      <c r="BI14" s="139">
        <f t="shared" ref="BI14:BI29" si="40">U14-AC14</f>
        <v>0</v>
      </c>
      <c r="BJ14" s="139">
        <f t="shared" ref="BJ14:BJ29" si="41">V14-AD14</f>
        <v>0</v>
      </c>
      <c r="BK14" s="139">
        <f t="shared" ref="BK14:BK29" si="42">W14-AE14</f>
        <v>0</v>
      </c>
      <c r="BL14" s="139">
        <f t="shared" ref="BL14:BL29" si="43">X14-AF14</f>
        <v>0</v>
      </c>
      <c r="BM14" s="139">
        <f t="shared" ref="BM14:BM29" si="44">Y14-AG14</f>
        <v>0</v>
      </c>
      <c r="BN14" s="139">
        <f t="shared" ref="BN14:BN29" si="45">Z14-AH14</f>
        <v>0</v>
      </c>
      <c r="BO14" s="140">
        <f t="shared" ref="BO14:BO29" si="46">AA14-AI14</f>
        <v>0</v>
      </c>
    </row>
    <row r="15" spans="1:67" x14ac:dyDescent="0.2">
      <c r="A15" s="133">
        <v>7</v>
      </c>
      <c r="B15" s="134" t="s">
        <v>737</v>
      </c>
      <c r="C15" s="133" t="s">
        <v>746</v>
      </c>
      <c r="D15" s="130">
        <f t="shared" si="11"/>
        <v>4</v>
      </c>
      <c r="E15" s="127"/>
      <c r="F15" s="35">
        <v>2</v>
      </c>
      <c r="G15" s="35"/>
      <c r="H15" s="35">
        <v>2</v>
      </c>
      <c r="I15" s="35"/>
      <c r="J15" s="35"/>
      <c r="K15" s="135"/>
      <c r="L15" s="132">
        <f t="shared" si="12"/>
        <v>69</v>
      </c>
      <c r="M15" s="136">
        <v>8</v>
      </c>
      <c r="N15" s="35">
        <v>14</v>
      </c>
      <c r="O15" s="35"/>
      <c r="P15" s="35">
        <v>35</v>
      </c>
      <c r="Q15" s="35">
        <v>12</v>
      </c>
      <c r="R15" s="35"/>
      <c r="S15" s="137"/>
      <c r="T15" s="138">
        <f t="shared" si="20"/>
        <v>73</v>
      </c>
      <c r="U15" s="139">
        <f t="shared" si="21"/>
        <v>8</v>
      </c>
      <c r="V15" s="139">
        <f t="shared" si="22"/>
        <v>16</v>
      </c>
      <c r="W15" s="139">
        <f t="shared" si="23"/>
        <v>0</v>
      </c>
      <c r="X15" s="139">
        <f t="shared" si="24"/>
        <v>37</v>
      </c>
      <c r="Y15" s="139">
        <f t="shared" si="25"/>
        <v>12</v>
      </c>
      <c r="Z15" s="139">
        <f t="shared" si="26"/>
        <v>0</v>
      </c>
      <c r="AA15" s="140">
        <f t="shared" si="27"/>
        <v>0</v>
      </c>
      <c r="AB15" s="138">
        <f t="shared" si="28"/>
        <v>64</v>
      </c>
      <c r="AC15" s="139">
        <f t="shared" si="29"/>
        <v>6</v>
      </c>
      <c r="AD15" s="139">
        <f t="shared" si="30"/>
        <v>12</v>
      </c>
      <c r="AE15" s="139">
        <f t="shared" si="31"/>
        <v>0</v>
      </c>
      <c r="AF15" s="139">
        <f t="shared" si="32"/>
        <v>37</v>
      </c>
      <c r="AG15" s="139">
        <f t="shared" si="33"/>
        <v>9</v>
      </c>
      <c r="AH15" s="139">
        <f t="shared" si="34"/>
        <v>0</v>
      </c>
      <c r="AI15" s="140">
        <f t="shared" si="35"/>
        <v>0</v>
      </c>
      <c r="AJ15" s="138">
        <f t="shared" si="36"/>
        <v>56</v>
      </c>
      <c r="AK15" s="35">
        <v>2</v>
      </c>
      <c r="AL15" s="35">
        <v>12</v>
      </c>
      <c r="AM15" s="35"/>
      <c r="AN15" s="35">
        <v>33</v>
      </c>
      <c r="AO15" s="35">
        <v>9</v>
      </c>
      <c r="AP15" s="35"/>
      <c r="AQ15" s="135"/>
      <c r="AR15" s="141">
        <f t="shared" si="37"/>
        <v>8</v>
      </c>
      <c r="AS15" s="35">
        <v>4</v>
      </c>
      <c r="AT15" s="35"/>
      <c r="AU15" s="35"/>
      <c r="AV15" s="35">
        <v>4</v>
      </c>
      <c r="AW15" s="35"/>
      <c r="AX15" s="35"/>
      <c r="AY15" s="135"/>
      <c r="AZ15" s="141">
        <f t="shared" si="38"/>
        <v>59</v>
      </c>
      <c r="BA15" s="35">
        <v>5</v>
      </c>
      <c r="BB15" s="35">
        <v>8</v>
      </c>
      <c r="BC15" s="35"/>
      <c r="BD15" s="35">
        <v>37</v>
      </c>
      <c r="BE15" s="35">
        <v>9</v>
      </c>
      <c r="BF15" s="35"/>
      <c r="BG15" s="135"/>
      <c r="BH15" s="141">
        <f t="shared" si="39"/>
        <v>9</v>
      </c>
      <c r="BI15" s="139">
        <f t="shared" si="40"/>
        <v>2</v>
      </c>
      <c r="BJ15" s="139">
        <f t="shared" si="41"/>
        <v>4</v>
      </c>
      <c r="BK15" s="139">
        <f t="shared" si="42"/>
        <v>0</v>
      </c>
      <c r="BL15" s="139">
        <f t="shared" si="43"/>
        <v>0</v>
      </c>
      <c r="BM15" s="139">
        <f t="shared" si="44"/>
        <v>3</v>
      </c>
      <c r="BN15" s="139">
        <f t="shared" si="45"/>
        <v>0</v>
      </c>
      <c r="BO15" s="140">
        <f t="shared" si="46"/>
        <v>0</v>
      </c>
    </row>
    <row r="16" spans="1:67" x14ac:dyDescent="0.2">
      <c r="A16" s="133">
        <v>8</v>
      </c>
      <c r="B16" s="134" t="s">
        <v>738</v>
      </c>
      <c r="C16" s="133" t="s">
        <v>747</v>
      </c>
      <c r="D16" s="130">
        <f t="shared" si="11"/>
        <v>6</v>
      </c>
      <c r="E16" s="127">
        <v>3</v>
      </c>
      <c r="F16" s="35">
        <v>3</v>
      </c>
      <c r="G16" s="35"/>
      <c r="H16" s="35"/>
      <c r="I16" s="35"/>
      <c r="J16" s="35"/>
      <c r="K16" s="135"/>
      <c r="L16" s="132">
        <f t="shared" si="12"/>
        <v>68</v>
      </c>
      <c r="M16" s="136">
        <v>5</v>
      </c>
      <c r="N16" s="35">
        <v>13</v>
      </c>
      <c r="O16" s="35"/>
      <c r="P16" s="35">
        <v>35</v>
      </c>
      <c r="Q16" s="35">
        <v>15</v>
      </c>
      <c r="R16" s="35"/>
      <c r="S16" s="137"/>
      <c r="T16" s="138">
        <f t="shared" si="20"/>
        <v>74</v>
      </c>
      <c r="U16" s="139">
        <f t="shared" si="21"/>
        <v>8</v>
      </c>
      <c r="V16" s="139">
        <f t="shared" si="22"/>
        <v>16</v>
      </c>
      <c r="W16" s="139">
        <f t="shared" si="23"/>
        <v>0</v>
      </c>
      <c r="X16" s="139">
        <f t="shared" si="24"/>
        <v>35</v>
      </c>
      <c r="Y16" s="139">
        <f t="shared" si="25"/>
        <v>15</v>
      </c>
      <c r="Z16" s="139">
        <f t="shared" si="26"/>
        <v>0</v>
      </c>
      <c r="AA16" s="140">
        <f t="shared" si="27"/>
        <v>0</v>
      </c>
      <c r="AB16" s="138">
        <f t="shared" si="28"/>
        <v>68</v>
      </c>
      <c r="AC16" s="139">
        <f t="shared" si="29"/>
        <v>4</v>
      </c>
      <c r="AD16" s="139">
        <f t="shared" si="30"/>
        <v>14</v>
      </c>
      <c r="AE16" s="139">
        <f t="shared" si="31"/>
        <v>0</v>
      </c>
      <c r="AF16" s="139">
        <f t="shared" si="32"/>
        <v>35</v>
      </c>
      <c r="AG16" s="139">
        <f t="shared" si="33"/>
        <v>15</v>
      </c>
      <c r="AH16" s="139">
        <f t="shared" si="34"/>
        <v>0</v>
      </c>
      <c r="AI16" s="140">
        <f t="shared" si="35"/>
        <v>0</v>
      </c>
      <c r="AJ16" s="138">
        <f t="shared" si="36"/>
        <v>61</v>
      </c>
      <c r="AK16" s="35">
        <v>3</v>
      </c>
      <c r="AL16" s="35">
        <v>14</v>
      </c>
      <c r="AM16" s="35"/>
      <c r="AN16" s="35">
        <v>29</v>
      </c>
      <c r="AO16" s="35">
        <v>15</v>
      </c>
      <c r="AP16" s="35"/>
      <c r="AQ16" s="135"/>
      <c r="AR16" s="141">
        <f t="shared" si="37"/>
        <v>7</v>
      </c>
      <c r="AS16" s="35">
        <v>1</v>
      </c>
      <c r="AT16" s="35"/>
      <c r="AU16" s="35"/>
      <c r="AV16" s="35">
        <v>6</v>
      </c>
      <c r="AW16" s="35"/>
      <c r="AX16" s="35"/>
      <c r="AY16" s="135"/>
      <c r="AZ16" s="141">
        <f t="shared" si="38"/>
        <v>63</v>
      </c>
      <c r="BA16" s="35">
        <v>2</v>
      </c>
      <c r="BB16" s="35">
        <v>12</v>
      </c>
      <c r="BC16" s="35"/>
      <c r="BD16" s="35">
        <v>34</v>
      </c>
      <c r="BE16" s="35">
        <v>15</v>
      </c>
      <c r="BF16" s="35"/>
      <c r="BG16" s="135"/>
      <c r="BH16" s="141">
        <f t="shared" si="39"/>
        <v>6</v>
      </c>
      <c r="BI16" s="139">
        <f t="shared" si="40"/>
        <v>4</v>
      </c>
      <c r="BJ16" s="139">
        <f t="shared" si="41"/>
        <v>2</v>
      </c>
      <c r="BK16" s="139">
        <f t="shared" si="42"/>
        <v>0</v>
      </c>
      <c r="BL16" s="139">
        <f t="shared" si="43"/>
        <v>0</v>
      </c>
      <c r="BM16" s="139">
        <f t="shared" si="44"/>
        <v>0</v>
      </c>
      <c r="BN16" s="139">
        <f t="shared" si="45"/>
        <v>0</v>
      </c>
      <c r="BO16" s="140">
        <f t="shared" si="46"/>
        <v>0</v>
      </c>
    </row>
    <row r="17" spans="1:67" x14ac:dyDescent="0.2">
      <c r="A17" s="133">
        <v>9</v>
      </c>
      <c r="B17" s="134" t="s">
        <v>739</v>
      </c>
      <c r="C17" s="133" t="s">
        <v>748</v>
      </c>
      <c r="D17" s="130">
        <f t="shared" si="11"/>
        <v>0</v>
      </c>
      <c r="E17" s="127"/>
      <c r="F17" s="35"/>
      <c r="G17" s="35"/>
      <c r="H17" s="35"/>
      <c r="I17" s="35"/>
      <c r="J17" s="35"/>
      <c r="K17" s="135"/>
      <c r="L17" s="132">
        <f t="shared" si="12"/>
        <v>1</v>
      </c>
      <c r="M17" s="136"/>
      <c r="N17" s="35">
        <v>1</v>
      </c>
      <c r="O17" s="35"/>
      <c r="P17" s="35"/>
      <c r="Q17" s="35"/>
      <c r="R17" s="35"/>
      <c r="S17" s="137"/>
      <c r="T17" s="138">
        <f t="shared" si="20"/>
        <v>1</v>
      </c>
      <c r="U17" s="139">
        <f t="shared" si="21"/>
        <v>0</v>
      </c>
      <c r="V17" s="139">
        <f t="shared" si="22"/>
        <v>1</v>
      </c>
      <c r="W17" s="139">
        <f t="shared" si="23"/>
        <v>0</v>
      </c>
      <c r="X17" s="139">
        <f t="shared" si="24"/>
        <v>0</v>
      </c>
      <c r="Y17" s="139">
        <f t="shared" si="25"/>
        <v>0</v>
      </c>
      <c r="Z17" s="139">
        <f t="shared" si="26"/>
        <v>0</v>
      </c>
      <c r="AA17" s="140">
        <f t="shared" si="27"/>
        <v>0</v>
      </c>
      <c r="AB17" s="138">
        <f t="shared" si="28"/>
        <v>1</v>
      </c>
      <c r="AC17" s="139">
        <f t="shared" si="29"/>
        <v>0</v>
      </c>
      <c r="AD17" s="139">
        <f t="shared" si="30"/>
        <v>1</v>
      </c>
      <c r="AE17" s="139">
        <f t="shared" si="31"/>
        <v>0</v>
      </c>
      <c r="AF17" s="139">
        <f t="shared" si="32"/>
        <v>0</v>
      </c>
      <c r="AG17" s="139">
        <f t="shared" si="33"/>
        <v>0</v>
      </c>
      <c r="AH17" s="139">
        <f t="shared" si="34"/>
        <v>0</v>
      </c>
      <c r="AI17" s="140">
        <f t="shared" si="35"/>
        <v>0</v>
      </c>
      <c r="AJ17" s="138">
        <f t="shared" si="36"/>
        <v>1</v>
      </c>
      <c r="AK17" s="35"/>
      <c r="AL17" s="35">
        <v>1</v>
      </c>
      <c r="AM17" s="35"/>
      <c r="AN17" s="35"/>
      <c r="AO17" s="35"/>
      <c r="AP17" s="35"/>
      <c r="AQ17" s="135"/>
      <c r="AR17" s="141">
        <f t="shared" si="37"/>
        <v>0</v>
      </c>
      <c r="AS17" s="35"/>
      <c r="AT17" s="35"/>
      <c r="AU17" s="35"/>
      <c r="AV17" s="35"/>
      <c r="AW17" s="35"/>
      <c r="AX17" s="35"/>
      <c r="AY17" s="135"/>
      <c r="AZ17" s="141">
        <f t="shared" si="38"/>
        <v>1</v>
      </c>
      <c r="BA17" s="35"/>
      <c r="BB17" s="35">
        <v>1</v>
      </c>
      <c r="BC17" s="35"/>
      <c r="BD17" s="35"/>
      <c r="BE17" s="35"/>
      <c r="BF17" s="35"/>
      <c r="BG17" s="135"/>
      <c r="BH17" s="141">
        <f t="shared" si="39"/>
        <v>0</v>
      </c>
      <c r="BI17" s="139">
        <f t="shared" si="40"/>
        <v>0</v>
      </c>
      <c r="BJ17" s="139">
        <f t="shared" si="41"/>
        <v>0</v>
      </c>
      <c r="BK17" s="139">
        <f t="shared" si="42"/>
        <v>0</v>
      </c>
      <c r="BL17" s="139">
        <f t="shared" si="43"/>
        <v>0</v>
      </c>
      <c r="BM17" s="139">
        <f t="shared" si="44"/>
        <v>0</v>
      </c>
      <c r="BN17" s="139">
        <f t="shared" si="45"/>
        <v>0</v>
      </c>
      <c r="BO17" s="140">
        <f t="shared" si="46"/>
        <v>0</v>
      </c>
    </row>
    <row r="18" spans="1:67" x14ac:dyDescent="0.2">
      <c r="A18" s="133"/>
      <c r="B18" s="134"/>
      <c r="C18" s="133"/>
      <c r="D18" s="130">
        <f t="shared" si="11"/>
        <v>0</v>
      </c>
      <c r="E18" s="127"/>
      <c r="F18" s="35"/>
      <c r="G18" s="35"/>
      <c r="H18" s="35"/>
      <c r="I18" s="35"/>
      <c r="J18" s="35"/>
      <c r="K18" s="135"/>
      <c r="L18" s="132">
        <f t="shared" si="12"/>
        <v>0</v>
      </c>
      <c r="M18" s="136"/>
      <c r="N18" s="35"/>
      <c r="O18" s="35"/>
      <c r="P18" s="35"/>
      <c r="Q18" s="35"/>
      <c r="R18" s="35"/>
      <c r="S18" s="137"/>
      <c r="T18" s="138">
        <f t="shared" si="20"/>
        <v>0</v>
      </c>
      <c r="U18" s="139">
        <f t="shared" si="21"/>
        <v>0</v>
      </c>
      <c r="V18" s="139">
        <f t="shared" si="22"/>
        <v>0</v>
      </c>
      <c r="W18" s="139">
        <f t="shared" si="23"/>
        <v>0</v>
      </c>
      <c r="X18" s="139">
        <f t="shared" si="24"/>
        <v>0</v>
      </c>
      <c r="Y18" s="139">
        <f t="shared" si="25"/>
        <v>0</v>
      </c>
      <c r="Z18" s="139">
        <f t="shared" si="26"/>
        <v>0</v>
      </c>
      <c r="AA18" s="140">
        <f t="shared" si="27"/>
        <v>0</v>
      </c>
      <c r="AB18" s="138">
        <f t="shared" si="28"/>
        <v>0</v>
      </c>
      <c r="AC18" s="139">
        <f t="shared" si="29"/>
        <v>0</v>
      </c>
      <c r="AD18" s="139">
        <f t="shared" si="30"/>
        <v>0</v>
      </c>
      <c r="AE18" s="139">
        <f t="shared" si="31"/>
        <v>0</v>
      </c>
      <c r="AF18" s="139">
        <f t="shared" si="32"/>
        <v>0</v>
      </c>
      <c r="AG18" s="139">
        <f t="shared" si="33"/>
        <v>0</v>
      </c>
      <c r="AH18" s="139">
        <f t="shared" si="34"/>
        <v>0</v>
      </c>
      <c r="AI18" s="140">
        <f t="shared" si="35"/>
        <v>0</v>
      </c>
      <c r="AJ18" s="138">
        <f t="shared" si="36"/>
        <v>0</v>
      </c>
      <c r="AK18" s="35"/>
      <c r="AL18" s="35"/>
      <c r="AM18" s="35"/>
      <c r="AN18" s="35"/>
      <c r="AO18" s="35"/>
      <c r="AP18" s="35"/>
      <c r="AQ18" s="135"/>
      <c r="AR18" s="141">
        <f t="shared" si="37"/>
        <v>0</v>
      </c>
      <c r="AS18" s="35"/>
      <c r="AT18" s="35"/>
      <c r="AU18" s="35"/>
      <c r="AV18" s="35"/>
      <c r="AW18" s="35"/>
      <c r="AX18" s="35"/>
      <c r="AY18" s="135"/>
      <c r="AZ18" s="141">
        <f t="shared" si="38"/>
        <v>0</v>
      </c>
      <c r="BA18" s="35"/>
      <c r="BB18" s="35"/>
      <c r="BC18" s="35"/>
      <c r="BD18" s="35"/>
      <c r="BE18" s="35"/>
      <c r="BF18" s="35"/>
      <c r="BG18" s="135"/>
      <c r="BH18" s="141">
        <f t="shared" si="39"/>
        <v>0</v>
      </c>
      <c r="BI18" s="139">
        <f t="shared" si="40"/>
        <v>0</v>
      </c>
      <c r="BJ18" s="139">
        <f t="shared" si="41"/>
        <v>0</v>
      </c>
      <c r="BK18" s="139">
        <f t="shared" si="42"/>
        <v>0</v>
      </c>
      <c r="BL18" s="139">
        <f t="shared" si="43"/>
        <v>0</v>
      </c>
      <c r="BM18" s="139">
        <f t="shared" si="44"/>
        <v>0</v>
      </c>
      <c r="BN18" s="139">
        <f t="shared" si="45"/>
        <v>0</v>
      </c>
      <c r="BO18" s="140">
        <f t="shared" si="46"/>
        <v>0</v>
      </c>
    </row>
    <row r="19" spans="1:67" x14ac:dyDescent="0.2">
      <c r="A19" s="133"/>
      <c r="B19" s="134"/>
      <c r="C19" s="133"/>
      <c r="D19" s="130">
        <f t="shared" si="11"/>
        <v>0</v>
      </c>
      <c r="E19" s="127"/>
      <c r="F19" s="35"/>
      <c r="G19" s="35"/>
      <c r="H19" s="35"/>
      <c r="I19" s="35"/>
      <c r="J19" s="35"/>
      <c r="K19" s="135"/>
      <c r="L19" s="132">
        <f t="shared" si="12"/>
        <v>0</v>
      </c>
      <c r="M19" s="136"/>
      <c r="N19" s="35"/>
      <c r="O19" s="35"/>
      <c r="P19" s="35"/>
      <c r="Q19" s="35"/>
      <c r="R19" s="35"/>
      <c r="S19" s="137"/>
      <c r="T19" s="138">
        <f t="shared" si="20"/>
        <v>0</v>
      </c>
      <c r="U19" s="139">
        <f t="shared" si="21"/>
        <v>0</v>
      </c>
      <c r="V19" s="139">
        <f t="shared" si="22"/>
        <v>0</v>
      </c>
      <c r="W19" s="139">
        <f t="shared" si="23"/>
        <v>0</v>
      </c>
      <c r="X19" s="139">
        <f t="shared" si="24"/>
        <v>0</v>
      </c>
      <c r="Y19" s="139">
        <f t="shared" si="25"/>
        <v>0</v>
      </c>
      <c r="Z19" s="139">
        <f t="shared" si="26"/>
        <v>0</v>
      </c>
      <c r="AA19" s="140">
        <f t="shared" si="27"/>
        <v>0</v>
      </c>
      <c r="AB19" s="138">
        <f t="shared" si="28"/>
        <v>0</v>
      </c>
      <c r="AC19" s="139">
        <f t="shared" si="29"/>
        <v>0</v>
      </c>
      <c r="AD19" s="139">
        <f t="shared" si="30"/>
        <v>0</v>
      </c>
      <c r="AE19" s="139">
        <f t="shared" si="31"/>
        <v>0</v>
      </c>
      <c r="AF19" s="139">
        <f t="shared" si="32"/>
        <v>0</v>
      </c>
      <c r="AG19" s="139">
        <f t="shared" si="33"/>
        <v>0</v>
      </c>
      <c r="AH19" s="139">
        <f t="shared" si="34"/>
        <v>0</v>
      </c>
      <c r="AI19" s="140">
        <f t="shared" si="35"/>
        <v>0</v>
      </c>
      <c r="AJ19" s="138">
        <f t="shared" si="36"/>
        <v>0</v>
      </c>
      <c r="AK19" s="35"/>
      <c r="AL19" s="35"/>
      <c r="AM19" s="35"/>
      <c r="AN19" s="35"/>
      <c r="AO19" s="35"/>
      <c r="AP19" s="35"/>
      <c r="AQ19" s="135"/>
      <c r="AR19" s="141">
        <f t="shared" si="37"/>
        <v>0</v>
      </c>
      <c r="AS19" s="35"/>
      <c r="AT19" s="35"/>
      <c r="AU19" s="35"/>
      <c r="AV19" s="35"/>
      <c r="AW19" s="35"/>
      <c r="AX19" s="35"/>
      <c r="AY19" s="135"/>
      <c r="AZ19" s="141">
        <f t="shared" si="38"/>
        <v>0</v>
      </c>
      <c r="BA19" s="35"/>
      <c r="BB19" s="35"/>
      <c r="BC19" s="35"/>
      <c r="BD19" s="35"/>
      <c r="BE19" s="35"/>
      <c r="BF19" s="35"/>
      <c r="BG19" s="135"/>
      <c r="BH19" s="141">
        <f t="shared" si="39"/>
        <v>0</v>
      </c>
      <c r="BI19" s="139">
        <f t="shared" si="40"/>
        <v>0</v>
      </c>
      <c r="BJ19" s="139">
        <f t="shared" si="41"/>
        <v>0</v>
      </c>
      <c r="BK19" s="139">
        <f t="shared" si="42"/>
        <v>0</v>
      </c>
      <c r="BL19" s="139">
        <f t="shared" si="43"/>
        <v>0</v>
      </c>
      <c r="BM19" s="139">
        <f t="shared" si="44"/>
        <v>0</v>
      </c>
      <c r="BN19" s="139">
        <f t="shared" si="45"/>
        <v>0</v>
      </c>
      <c r="BO19" s="140">
        <f t="shared" si="46"/>
        <v>0</v>
      </c>
    </row>
    <row r="20" spans="1:67" x14ac:dyDescent="0.2">
      <c r="A20" s="133"/>
      <c r="B20" s="134"/>
      <c r="C20" s="133"/>
      <c r="D20" s="130">
        <f t="shared" si="11"/>
        <v>0</v>
      </c>
      <c r="E20" s="127"/>
      <c r="F20" s="35"/>
      <c r="G20" s="35"/>
      <c r="H20" s="35"/>
      <c r="I20" s="35"/>
      <c r="J20" s="35"/>
      <c r="K20" s="135"/>
      <c r="L20" s="132">
        <f t="shared" si="12"/>
        <v>0</v>
      </c>
      <c r="M20" s="136"/>
      <c r="N20" s="35"/>
      <c r="O20" s="35"/>
      <c r="P20" s="35"/>
      <c r="Q20" s="35"/>
      <c r="R20" s="35"/>
      <c r="S20" s="137"/>
      <c r="T20" s="138">
        <f t="shared" si="20"/>
        <v>0</v>
      </c>
      <c r="U20" s="139">
        <f t="shared" si="21"/>
        <v>0</v>
      </c>
      <c r="V20" s="139">
        <f t="shared" si="22"/>
        <v>0</v>
      </c>
      <c r="W20" s="139">
        <f t="shared" si="23"/>
        <v>0</v>
      </c>
      <c r="X20" s="139">
        <f t="shared" si="24"/>
        <v>0</v>
      </c>
      <c r="Y20" s="139">
        <f t="shared" si="25"/>
        <v>0</v>
      </c>
      <c r="Z20" s="139">
        <f t="shared" si="26"/>
        <v>0</v>
      </c>
      <c r="AA20" s="140">
        <f t="shared" si="27"/>
        <v>0</v>
      </c>
      <c r="AB20" s="138">
        <f t="shared" si="28"/>
        <v>0</v>
      </c>
      <c r="AC20" s="139">
        <f t="shared" si="29"/>
        <v>0</v>
      </c>
      <c r="AD20" s="139">
        <f t="shared" si="30"/>
        <v>0</v>
      </c>
      <c r="AE20" s="139">
        <f t="shared" si="31"/>
        <v>0</v>
      </c>
      <c r="AF20" s="139">
        <f t="shared" si="32"/>
        <v>0</v>
      </c>
      <c r="AG20" s="139">
        <f t="shared" si="33"/>
        <v>0</v>
      </c>
      <c r="AH20" s="139">
        <f t="shared" si="34"/>
        <v>0</v>
      </c>
      <c r="AI20" s="140">
        <f t="shared" si="35"/>
        <v>0</v>
      </c>
      <c r="AJ20" s="138">
        <f t="shared" si="36"/>
        <v>0</v>
      </c>
      <c r="AK20" s="35"/>
      <c r="AL20" s="35"/>
      <c r="AM20" s="35"/>
      <c r="AN20" s="35"/>
      <c r="AO20" s="35"/>
      <c r="AP20" s="35"/>
      <c r="AQ20" s="135"/>
      <c r="AR20" s="141">
        <f t="shared" si="37"/>
        <v>0</v>
      </c>
      <c r="AS20" s="35"/>
      <c r="AT20" s="35"/>
      <c r="AU20" s="35"/>
      <c r="AV20" s="35"/>
      <c r="AW20" s="35"/>
      <c r="AX20" s="35"/>
      <c r="AY20" s="135"/>
      <c r="AZ20" s="141">
        <f t="shared" si="38"/>
        <v>0</v>
      </c>
      <c r="BA20" s="35"/>
      <c r="BB20" s="35"/>
      <c r="BC20" s="35"/>
      <c r="BD20" s="35"/>
      <c r="BE20" s="35"/>
      <c r="BF20" s="35"/>
      <c r="BG20" s="135"/>
      <c r="BH20" s="141">
        <f t="shared" si="39"/>
        <v>0</v>
      </c>
      <c r="BI20" s="139">
        <f t="shared" si="40"/>
        <v>0</v>
      </c>
      <c r="BJ20" s="139">
        <f t="shared" si="41"/>
        <v>0</v>
      </c>
      <c r="BK20" s="139">
        <f t="shared" si="42"/>
        <v>0</v>
      </c>
      <c r="BL20" s="139">
        <f t="shared" si="43"/>
        <v>0</v>
      </c>
      <c r="BM20" s="139">
        <f t="shared" si="44"/>
        <v>0</v>
      </c>
      <c r="BN20" s="139">
        <f t="shared" si="45"/>
        <v>0</v>
      </c>
      <c r="BO20" s="140">
        <f t="shared" si="46"/>
        <v>0</v>
      </c>
    </row>
    <row r="21" spans="1:67" x14ac:dyDescent="0.2">
      <c r="A21" s="133"/>
      <c r="B21" s="134"/>
      <c r="C21" s="133"/>
      <c r="D21" s="130">
        <f t="shared" si="11"/>
        <v>0</v>
      </c>
      <c r="E21" s="127"/>
      <c r="F21" s="35"/>
      <c r="G21" s="35"/>
      <c r="H21" s="35"/>
      <c r="I21" s="35"/>
      <c r="J21" s="35"/>
      <c r="K21" s="135"/>
      <c r="L21" s="132">
        <f t="shared" si="12"/>
        <v>0</v>
      </c>
      <c r="M21" s="136"/>
      <c r="N21" s="35"/>
      <c r="O21" s="35"/>
      <c r="P21" s="35"/>
      <c r="Q21" s="35"/>
      <c r="R21" s="35"/>
      <c r="S21" s="137"/>
      <c r="T21" s="138">
        <f t="shared" si="20"/>
        <v>0</v>
      </c>
      <c r="U21" s="139">
        <f t="shared" si="21"/>
        <v>0</v>
      </c>
      <c r="V21" s="139">
        <f t="shared" si="22"/>
        <v>0</v>
      </c>
      <c r="W21" s="139">
        <f t="shared" si="23"/>
        <v>0</v>
      </c>
      <c r="X21" s="139">
        <f t="shared" si="24"/>
        <v>0</v>
      </c>
      <c r="Y21" s="139">
        <f t="shared" si="25"/>
        <v>0</v>
      </c>
      <c r="Z21" s="139">
        <f t="shared" si="26"/>
        <v>0</v>
      </c>
      <c r="AA21" s="140">
        <f t="shared" si="27"/>
        <v>0</v>
      </c>
      <c r="AB21" s="138">
        <f t="shared" si="28"/>
        <v>0</v>
      </c>
      <c r="AC21" s="139">
        <f t="shared" si="29"/>
        <v>0</v>
      </c>
      <c r="AD21" s="139">
        <f t="shared" si="30"/>
        <v>0</v>
      </c>
      <c r="AE21" s="139">
        <f t="shared" si="31"/>
        <v>0</v>
      </c>
      <c r="AF21" s="139">
        <f t="shared" si="32"/>
        <v>0</v>
      </c>
      <c r="AG21" s="139">
        <f t="shared" si="33"/>
        <v>0</v>
      </c>
      <c r="AH21" s="139">
        <f t="shared" si="34"/>
        <v>0</v>
      </c>
      <c r="AI21" s="140">
        <f t="shared" si="35"/>
        <v>0</v>
      </c>
      <c r="AJ21" s="138">
        <f t="shared" si="36"/>
        <v>0</v>
      </c>
      <c r="AK21" s="35"/>
      <c r="AL21" s="35"/>
      <c r="AM21" s="35"/>
      <c r="AN21" s="35"/>
      <c r="AO21" s="35"/>
      <c r="AP21" s="35"/>
      <c r="AQ21" s="135"/>
      <c r="AR21" s="141">
        <f t="shared" si="37"/>
        <v>0</v>
      </c>
      <c r="AS21" s="35"/>
      <c r="AT21" s="35"/>
      <c r="AU21" s="35"/>
      <c r="AV21" s="35"/>
      <c r="AW21" s="35"/>
      <c r="AX21" s="35"/>
      <c r="AY21" s="135"/>
      <c r="AZ21" s="141">
        <f t="shared" si="38"/>
        <v>0</v>
      </c>
      <c r="BA21" s="35"/>
      <c r="BB21" s="35"/>
      <c r="BC21" s="35"/>
      <c r="BD21" s="35"/>
      <c r="BE21" s="35"/>
      <c r="BF21" s="35"/>
      <c r="BG21" s="135"/>
      <c r="BH21" s="141">
        <f t="shared" si="39"/>
        <v>0</v>
      </c>
      <c r="BI21" s="139">
        <f t="shared" si="40"/>
        <v>0</v>
      </c>
      <c r="BJ21" s="139">
        <f t="shared" si="41"/>
        <v>0</v>
      </c>
      <c r="BK21" s="139">
        <f t="shared" si="42"/>
        <v>0</v>
      </c>
      <c r="BL21" s="139">
        <f t="shared" si="43"/>
        <v>0</v>
      </c>
      <c r="BM21" s="139">
        <f t="shared" si="44"/>
        <v>0</v>
      </c>
      <c r="BN21" s="139">
        <f t="shared" si="45"/>
        <v>0</v>
      </c>
      <c r="BO21" s="140">
        <f t="shared" si="46"/>
        <v>0</v>
      </c>
    </row>
    <row r="22" spans="1:67" x14ac:dyDescent="0.2">
      <c r="A22" s="133"/>
      <c r="B22" s="134"/>
      <c r="C22" s="133"/>
      <c r="D22" s="130">
        <f t="shared" si="11"/>
        <v>0</v>
      </c>
      <c r="E22" s="127"/>
      <c r="F22" s="35"/>
      <c r="G22" s="35"/>
      <c r="H22" s="35"/>
      <c r="I22" s="35"/>
      <c r="J22" s="35"/>
      <c r="K22" s="135"/>
      <c r="L22" s="132">
        <f t="shared" si="12"/>
        <v>0</v>
      </c>
      <c r="M22" s="136"/>
      <c r="N22" s="35"/>
      <c r="O22" s="35"/>
      <c r="P22" s="35"/>
      <c r="Q22" s="35"/>
      <c r="R22" s="35"/>
      <c r="S22" s="137"/>
      <c r="T22" s="138">
        <f t="shared" si="20"/>
        <v>0</v>
      </c>
      <c r="U22" s="139">
        <f t="shared" si="21"/>
        <v>0</v>
      </c>
      <c r="V22" s="139">
        <f t="shared" si="22"/>
        <v>0</v>
      </c>
      <c r="W22" s="139">
        <f t="shared" si="23"/>
        <v>0</v>
      </c>
      <c r="X22" s="139">
        <f t="shared" si="24"/>
        <v>0</v>
      </c>
      <c r="Y22" s="139">
        <f t="shared" si="25"/>
        <v>0</v>
      </c>
      <c r="Z22" s="139">
        <f t="shared" si="26"/>
        <v>0</v>
      </c>
      <c r="AA22" s="140">
        <f t="shared" si="27"/>
        <v>0</v>
      </c>
      <c r="AB22" s="138">
        <f t="shared" si="28"/>
        <v>0</v>
      </c>
      <c r="AC22" s="139">
        <f t="shared" si="29"/>
        <v>0</v>
      </c>
      <c r="AD22" s="139">
        <f t="shared" si="30"/>
        <v>0</v>
      </c>
      <c r="AE22" s="139">
        <f t="shared" si="31"/>
        <v>0</v>
      </c>
      <c r="AF22" s="139">
        <f t="shared" si="32"/>
        <v>0</v>
      </c>
      <c r="AG22" s="139">
        <f t="shared" si="33"/>
        <v>0</v>
      </c>
      <c r="AH22" s="139">
        <f t="shared" si="34"/>
        <v>0</v>
      </c>
      <c r="AI22" s="140">
        <f t="shared" si="35"/>
        <v>0</v>
      </c>
      <c r="AJ22" s="138">
        <f t="shared" si="36"/>
        <v>0</v>
      </c>
      <c r="AK22" s="35"/>
      <c r="AL22" s="35"/>
      <c r="AM22" s="35"/>
      <c r="AN22" s="35"/>
      <c r="AO22" s="35"/>
      <c r="AP22" s="35"/>
      <c r="AQ22" s="135"/>
      <c r="AR22" s="141">
        <f t="shared" si="37"/>
        <v>0</v>
      </c>
      <c r="AS22" s="35"/>
      <c r="AT22" s="35"/>
      <c r="AU22" s="35"/>
      <c r="AV22" s="35"/>
      <c r="AW22" s="35"/>
      <c r="AX22" s="35"/>
      <c r="AY22" s="135"/>
      <c r="AZ22" s="141">
        <f t="shared" si="38"/>
        <v>0</v>
      </c>
      <c r="BA22" s="35"/>
      <c r="BB22" s="35"/>
      <c r="BC22" s="35"/>
      <c r="BD22" s="35"/>
      <c r="BE22" s="35"/>
      <c r="BF22" s="35"/>
      <c r="BG22" s="135"/>
      <c r="BH22" s="141">
        <f t="shared" si="39"/>
        <v>0</v>
      </c>
      <c r="BI22" s="139">
        <f t="shared" si="40"/>
        <v>0</v>
      </c>
      <c r="BJ22" s="139">
        <f t="shared" si="41"/>
        <v>0</v>
      </c>
      <c r="BK22" s="139">
        <f t="shared" si="42"/>
        <v>0</v>
      </c>
      <c r="BL22" s="139">
        <f t="shared" si="43"/>
        <v>0</v>
      </c>
      <c r="BM22" s="139">
        <f t="shared" si="44"/>
        <v>0</v>
      </c>
      <c r="BN22" s="139">
        <f t="shared" si="45"/>
        <v>0</v>
      </c>
      <c r="BO22" s="140">
        <f t="shared" si="46"/>
        <v>0</v>
      </c>
    </row>
    <row r="23" spans="1:67" x14ac:dyDescent="0.2">
      <c r="A23" s="133"/>
      <c r="B23" s="134"/>
      <c r="C23" s="133"/>
      <c r="D23" s="130">
        <f t="shared" si="11"/>
        <v>0</v>
      </c>
      <c r="E23" s="127"/>
      <c r="F23" s="35"/>
      <c r="G23" s="35"/>
      <c r="H23" s="35"/>
      <c r="I23" s="35"/>
      <c r="J23" s="35"/>
      <c r="K23" s="135"/>
      <c r="L23" s="132">
        <f t="shared" si="12"/>
        <v>0</v>
      </c>
      <c r="M23" s="136"/>
      <c r="N23" s="35"/>
      <c r="O23" s="35"/>
      <c r="P23" s="35"/>
      <c r="Q23" s="35"/>
      <c r="R23" s="35"/>
      <c r="S23" s="137"/>
      <c r="T23" s="138">
        <f t="shared" si="20"/>
        <v>0</v>
      </c>
      <c r="U23" s="139">
        <f t="shared" si="21"/>
        <v>0</v>
      </c>
      <c r="V23" s="139">
        <f t="shared" si="22"/>
        <v>0</v>
      </c>
      <c r="W23" s="139">
        <f t="shared" si="23"/>
        <v>0</v>
      </c>
      <c r="X23" s="139">
        <f t="shared" si="24"/>
        <v>0</v>
      </c>
      <c r="Y23" s="139">
        <f t="shared" si="25"/>
        <v>0</v>
      </c>
      <c r="Z23" s="139">
        <f t="shared" si="26"/>
        <v>0</v>
      </c>
      <c r="AA23" s="140">
        <f t="shared" si="27"/>
        <v>0</v>
      </c>
      <c r="AB23" s="138">
        <f t="shared" si="28"/>
        <v>0</v>
      </c>
      <c r="AC23" s="139">
        <f t="shared" si="29"/>
        <v>0</v>
      </c>
      <c r="AD23" s="139">
        <f t="shared" si="30"/>
        <v>0</v>
      </c>
      <c r="AE23" s="139">
        <f t="shared" si="31"/>
        <v>0</v>
      </c>
      <c r="AF23" s="139">
        <f t="shared" si="32"/>
        <v>0</v>
      </c>
      <c r="AG23" s="139">
        <f t="shared" si="33"/>
        <v>0</v>
      </c>
      <c r="AH23" s="139">
        <f t="shared" si="34"/>
        <v>0</v>
      </c>
      <c r="AI23" s="140">
        <f t="shared" si="35"/>
        <v>0</v>
      </c>
      <c r="AJ23" s="138">
        <f t="shared" si="36"/>
        <v>0</v>
      </c>
      <c r="AK23" s="35"/>
      <c r="AL23" s="35"/>
      <c r="AM23" s="35"/>
      <c r="AN23" s="35"/>
      <c r="AO23" s="35"/>
      <c r="AP23" s="35"/>
      <c r="AQ23" s="135"/>
      <c r="AR23" s="141">
        <f t="shared" si="37"/>
        <v>0</v>
      </c>
      <c r="AS23" s="35"/>
      <c r="AT23" s="35"/>
      <c r="AU23" s="35"/>
      <c r="AV23" s="35"/>
      <c r="AW23" s="35"/>
      <c r="AX23" s="35"/>
      <c r="AY23" s="135"/>
      <c r="AZ23" s="141">
        <f t="shared" si="38"/>
        <v>0</v>
      </c>
      <c r="BA23" s="35"/>
      <c r="BB23" s="35"/>
      <c r="BC23" s="35"/>
      <c r="BD23" s="35"/>
      <c r="BE23" s="35"/>
      <c r="BF23" s="35"/>
      <c r="BG23" s="135"/>
      <c r="BH23" s="141">
        <f t="shared" si="39"/>
        <v>0</v>
      </c>
      <c r="BI23" s="139">
        <f t="shared" si="40"/>
        <v>0</v>
      </c>
      <c r="BJ23" s="139">
        <f t="shared" si="41"/>
        <v>0</v>
      </c>
      <c r="BK23" s="139">
        <f t="shared" si="42"/>
        <v>0</v>
      </c>
      <c r="BL23" s="139">
        <f t="shared" si="43"/>
        <v>0</v>
      </c>
      <c r="BM23" s="139">
        <f t="shared" si="44"/>
        <v>0</v>
      </c>
      <c r="BN23" s="139">
        <f t="shared" si="45"/>
        <v>0</v>
      </c>
      <c r="BO23" s="140">
        <f t="shared" si="46"/>
        <v>0</v>
      </c>
    </row>
    <row r="24" spans="1:67" x14ac:dyDescent="0.2">
      <c r="A24" s="133"/>
      <c r="B24" s="134"/>
      <c r="C24" s="133"/>
      <c r="D24" s="130">
        <f t="shared" si="11"/>
        <v>0</v>
      </c>
      <c r="E24" s="127"/>
      <c r="F24" s="35"/>
      <c r="G24" s="35"/>
      <c r="H24" s="35"/>
      <c r="I24" s="35"/>
      <c r="J24" s="35"/>
      <c r="K24" s="135"/>
      <c r="L24" s="132">
        <f t="shared" si="12"/>
        <v>0</v>
      </c>
      <c r="M24" s="136"/>
      <c r="N24" s="35"/>
      <c r="O24" s="35"/>
      <c r="P24" s="35"/>
      <c r="Q24" s="35"/>
      <c r="R24" s="35"/>
      <c r="S24" s="137"/>
      <c r="T24" s="138">
        <f t="shared" si="20"/>
        <v>0</v>
      </c>
      <c r="U24" s="139">
        <f t="shared" si="21"/>
        <v>0</v>
      </c>
      <c r="V24" s="139">
        <f t="shared" si="22"/>
        <v>0</v>
      </c>
      <c r="W24" s="139">
        <f t="shared" si="23"/>
        <v>0</v>
      </c>
      <c r="X24" s="139">
        <f t="shared" si="24"/>
        <v>0</v>
      </c>
      <c r="Y24" s="139">
        <f t="shared" si="25"/>
        <v>0</v>
      </c>
      <c r="Z24" s="139">
        <f t="shared" si="26"/>
        <v>0</v>
      </c>
      <c r="AA24" s="140">
        <f t="shared" si="27"/>
        <v>0</v>
      </c>
      <c r="AB24" s="138">
        <f t="shared" si="28"/>
        <v>0</v>
      </c>
      <c r="AC24" s="139">
        <f t="shared" si="29"/>
        <v>0</v>
      </c>
      <c r="AD24" s="139">
        <f t="shared" si="30"/>
        <v>0</v>
      </c>
      <c r="AE24" s="139">
        <f t="shared" si="31"/>
        <v>0</v>
      </c>
      <c r="AF24" s="139">
        <f t="shared" si="32"/>
        <v>0</v>
      </c>
      <c r="AG24" s="139">
        <f t="shared" si="33"/>
        <v>0</v>
      </c>
      <c r="AH24" s="139">
        <f t="shared" si="34"/>
        <v>0</v>
      </c>
      <c r="AI24" s="140">
        <f t="shared" si="35"/>
        <v>0</v>
      </c>
      <c r="AJ24" s="138">
        <f t="shared" si="36"/>
        <v>0</v>
      </c>
      <c r="AK24" s="35"/>
      <c r="AL24" s="35"/>
      <c r="AM24" s="35"/>
      <c r="AN24" s="35"/>
      <c r="AO24" s="35"/>
      <c r="AP24" s="35"/>
      <c r="AQ24" s="135"/>
      <c r="AR24" s="141">
        <f t="shared" si="37"/>
        <v>0</v>
      </c>
      <c r="AS24" s="35"/>
      <c r="AT24" s="35"/>
      <c r="AU24" s="35"/>
      <c r="AV24" s="35"/>
      <c r="AW24" s="35"/>
      <c r="AX24" s="35"/>
      <c r="AY24" s="135"/>
      <c r="AZ24" s="141">
        <f t="shared" si="38"/>
        <v>0</v>
      </c>
      <c r="BA24" s="35"/>
      <c r="BB24" s="35"/>
      <c r="BC24" s="35"/>
      <c r="BD24" s="35"/>
      <c r="BE24" s="35"/>
      <c r="BF24" s="35"/>
      <c r="BG24" s="135"/>
      <c r="BH24" s="141">
        <f t="shared" si="39"/>
        <v>0</v>
      </c>
      <c r="BI24" s="139">
        <f t="shared" si="40"/>
        <v>0</v>
      </c>
      <c r="BJ24" s="139">
        <f t="shared" si="41"/>
        <v>0</v>
      </c>
      <c r="BK24" s="139">
        <f t="shared" si="42"/>
        <v>0</v>
      </c>
      <c r="BL24" s="139">
        <f t="shared" si="43"/>
        <v>0</v>
      </c>
      <c r="BM24" s="139">
        <f t="shared" si="44"/>
        <v>0</v>
      </c>
      <c r="BN24" s="139">
        <f t="shared" si="45"/>
        <v>0</v>
      </c>
      <c r="BO24" s="140">
        <f t="shared" si="46"/>
        <v>0</v>
      </c>
    </row>
    <row r="25" spans="1:67" x14ac:dyDescent="0.2">
      <c r="A25" s="133"/>
      <c r="B25" s="134"/>
      <c r="C25" s="133"/>
      <c r="D25" s="130">
        <f t="shared" si="11"/>
        <v>0</v>
      </c>
      <c r="E25" s="127"/>
      <c r="F25" s="35"/>
      <c r="G25" s="35"/>
      <c r="H25" s="35"/>
      <c r="I25" s="35"/>
      <c r="J25" s="35"/>
      <c r="K25" s="135"/>
      <c r="L25" s="132">
        <f t="shared" si="12"/>
        <v>0</v>
      </c>
      <c r="M25" s="136"/>
      <c r="N25" s="35"/>
      <c r="O25" s="35"/>
      <c r="P25" s="35"/>
      <c r="Q25" s="35"/>
      <c r="R25" s="35"/>
      <c r="S25" s="137"/>
      <c r="T25" s="138">
        <f t="shared" si="20"/>
        <v>0</v>
      </c>
      <c r="U25" s="139">
        <f t="shared" si="21"/>
        <v>0</v>
      </c>
      <c r="V25" s="139">
        <f t="shared" si="22"/>
        <v>0</v>
      </c>
      <c r="W25" s="139">
        <f t="shared" si="23"/>
        <v>0</v>
      </c>
      <c r="X25" s="139">
        <f t="shared" si="24"/>
        <v>0</v>
      </c>
      <c r="Y25" s="139">
        <f t="shared" si="25"/>
        <v>0</v>
      </c>
      <c r="Z25" s="139">
        <f t="shared" si="26"/>
        <v>0</v>
      </c>
      <c r="AA25" s="140">
        <f t="shared" si="27"/>
        <v>0</v>
      </c>
      <c r="AB25" s="138">
        <f t="shared" si="28"/>
        <v>0</v>
      </c>
      <c r="AC25" s="139">
        <f t="shared" si="29"/>
        <v>0</v>
      </c>
      <c r="AD25" s="139">
        <f t="shared" si="30"/>
        <v>0</v>
      </c>
      <c r="AE25" s="139">
        <f t="shared" si="31"/>
        <v>0</v>
      </c>
      <c r="AF25" s="139">
        <f t="shared" si="32"/>
        <v>0</v>
      </c>
      <c r="AG25" s="139">
        <f t="shared" si="33"/>
        <v>0</v>
      </c>
      <c r="AH25" s="139">
        <f t="shared" si="34"/>
        <v>0</v>
      </c>
      <c r="AI25" s="140">
        <f t="shared" si="35"/>
        <v>0</v>
      </c>
      <c r="AJ25" s="138">
        <f t="shared" si="36"/>
        <v>0</v>
      </c>
      <c r="AK25" s="35"/>
      <c r="AL25" s="35"/>
      <c r="AM25" s="35"/>
      <c r="AN25" s="35"/>
      <c r="AO25" s="35"/>
      <c r="AP25" s="35"/>
      <c r="AQ25" s="135"/>
      <c r="AR25" s="141">
        <f t="shared" si="37"/>
        <v>0</v>
      </c>
      <c r="AS25" s="35"/>
      <c r="AT25" s="35"/>
      <c r="AU25" s="35"/>
      <c r="AV25" s="35"/>
      <c r="AW25" s="35"/>
      <c r="AX25" s="35"/>
      <c r="AY25" s="135"/>
      <c r="AZ25" s="141">
        <f t="shared" si="38"/>
        <v>0</v>
      </c>
      <c r="BA25" s="35"/>
      <c r="BB25" s="35"/>
      <c r="BC25" s="35"/>
      <c r="BD25" s="35"/>
      <c r="BE25" s="35"/>
      <c r="BF25" s="35"/>
      <c r="BG25" s="135"/>
      <c r="BH25" s="141">
        <f t="shared" si="39"/>
        <v>0</v>
      </c>
      <c r="BI25" s="139">
        <f t="shared" si="40"/>
        <v>0</v>
      </c>
      <c r="BJ25" s="139">
        <f t="shared" si="41"/>
        <v>0</v>
      </c>
      <c r="BK25" s="139">
        <f t="shared" si="42"/>
        <v>0</v>
      </c>
      <c r="BL25" s="139">
        <f t="shared" si="43"/>
        <v>0</v>
      </c>
      <c r="BM25" s="139">
        <f t="shared" si="44"/>
        <v>0</v>
      </c>
      <c r="BN25" s="139">
        <f t="shared" si="45"/>
        <v>0</v>
      </c>
      <c r="BO25" s="140">
        <f t="shared" si="46"/>
        <v>0</v>
      </c>
    </row>
    <row r="26" spans="1:67" x14ac:dyDescent="0.2">
      <c r="A26" s="133"/>
      <c r="B26" s="134"/>
      <c r="C26" s="133"/>
      <c r="D26" s="130">
        <f t="shared" si="11"/>
        <v>0</v>
      </c>
      <c r="E26" s="127"/>
      <c r="F26" s="35"/>
      <c r="G26" s="35"/>
      <c r="H26" s="35"/>
      <c r="I26" s="35"/>
      <c r="J26" s="35"/>
      <c r="K26" s="135"/>
      <c r="L26" s="132">
        <f t="shared" si="12"/>
        <v>0</v>
      </c>
      <c r="M26" s="136"/>
      <c r="N26" s="35"/>
      <c r="O26" s="35"/>
      <c r="P26" s="35"/>
      <c r="Q26" s="35"/>
      <c r="R26" s="35"/>
      <c r="S26" s="137"/>
      <c r="T26" s="138">
        <f t="shared" si="20"/>
        <v>0</v>
      </c>
      <c r="U26" s="139">
        <f t="shared" si="21"/>
        <v>0</v>
      </c>
      <c r="V26" s="139">
        <f t="shared" si="22"/>
        <v>0</v>
      </c>
      <c r="W26" s="139">
        <f t="shared" si="23"/>
        <v>0</v>
      </c>
      <c r="X26" s="139">
        <f t="shared" si="24"/>
        <v>0</v>
      </c>
      <c r="Y26" s="139">
        <f t="shared" si="25"/>
        <v>0</v>
      </c>
      <c r="Z26" s="139">
        <f t="shared" si="26"/>
        <v>0</v>
      </c>
      <c r="AA26" s="140">
        <f t="shared" si="27"/>
        <v>0</v>
      </c>
      <c r="AB26" s="138">
        <f t="shared" si="28"/>
        <v>0</v>
      </c>
      <c r="AC26" s="139">
        <f t="shared" si="29"/>
        <v>0</v>
      </c>
      <c r="AD26" s="139">
        <f t="shared" si="30"/>
        <v>0</v>
      </c>
      <c r="AE26" s="139">
        <f t="shared" si="31"/>
        <v>0</v>
      </c>
      <c r="AF26" s="139">
        <f t="shared" si="32"/>
        <v>0</v>
      </c>
      <c r="AG26" s="139">
        <f t="shared" si="33"/>
        <v>0</v>
      </c>
      <c r="AH26" s="139">
        <f t="shared" si="34"/>
        <v>0</v>
      </c>
      <c r="AI26" s="140">
        <f t="shared" si="35"/>
        <v>0</v>
      </c>
      <c r="AJ26" s="138">
        <f t="shared" si="36"/>
        <v>0</v>
      </c>
      <c r="AK26" s="35"/>
      <c r="AL26" s="35"/>
      <c r="AM26" s="35"/>
      <c r="AN26" s="35"/>
      <c r="AO26" s="35"/>
      <c r="AP26" s="35"/>
      <c r="AQ26" s="135"/>
      <c r="AR26" s="141">
        <f t="shared" si="37"/>
        <v>0</v>
      </c>
      <c r="AS26" s="35"/>
      <c r="AT26" s="35"/>
      <c r="AU26" s="35"/>
      <c r="AV26" s="35"/>
      <c r="AW26" s="35"/>
      <c r="AX26" s="35"/>
      <c r="AY26" s="135"/>
      <c r="AZ26" s="141">
        <f t="shared" si="38"/>
        <v>0</v>
      </c>
      <c r="BA26" s="35"/>
      <c r="BB26" s="35"/>
      <c r="BC26" s="35"/>
      <c r="BD26" s="35"/>
      <c r="BE26" s="35"/>
      <c r="BF26" s="35"/>
      <c r="BG26" s="135"/>
      <c r="BH26" s="141">
        <f t="shared" si="39"/>
        <v>0</v>
      </c>
      <c r="BI26" s="139">
        <f t="shared" si="40"/>
        <v>0</v>
      </c>
      <c r="BJ26" s="139">
        <f t="shared" si="41"/>
        <v>0</v>
      </c>
      <c r="BK26" s="139">
        <f t="shared" si="42"/>
        <v>0</v>
      </c>
      <c r="BL26" s="139">
        <f t="shared" si="43"/>
        <v>0</v>
      </c>
      <c r="BM26" s="139">
        <f t="shared" si="44"/>
        <v>0</v>
      </c>
      <c r="BN26" s="139">
        <f t="shared" si="45"/>
        <v>0</v>
      </c>
      <c r="BO26" s="140">
        <f t="shared" si="46"/>
        <v>0</v>
      </c>
    </row>
    <row r="27" spans="1:67" x14ac:dyDescent="0.2">
      <c r="A27" s="133"/>
      <c r="B27" s="134"/>
      <c r="C27" s="133"/>
      <c r="D27" s="130">
        <f t="shared" si="11"/>
        <v>0</v>
      </c>
      <c r="E27" s="127"/>
      <c r="F27" s="35"/>
      <c r="G27" s="35"/>
      <c r="H27" s="35"/>
      <c r="I27" s="35"/>
      <c r="J27" s="35"/>
      <c r="K27" s="135"/>
      <c r="L27" s="132">
        <f t="shared" si="12"/>
        <v>0</v>
      </c>
      <c r="M27" s="136"/>
      <c r="N27" s="35"/>
      <c r="O27" s="35"/>
      <c r="P27" s="35"/>
      <c r="Q27" s="35"/>
      <c r="R27" s="35"/>
      <c r="S27" s="137"/>
      <c r="T27" s="138">
        <f t="shared" si="20"/>
        <v>0</v>
      </c>
      <c r="U27" s="139">
        <f t="shared" si="21"/>
        <v>0</v>
      </c>
      <c r="V27" s="139">
        <f t="shared" si="22"/>
        <v>0</v>
      </c>
      <c r="W27" s="139">
        <f t="shared" si="23"/>
        <v>0</v>
      </c>
      <c r="X27" s="139">
        <f t="shared" si="24"/>
        <v>0</v>
      </c>
      <c r="Y27" s="139">
        <f t="shared" si="25"/>
        <v>0</v>
      </c>
      <c r="Z27" s="139">
        <f t="shared" si="26"/>
        <v>0</v>
      </c>
      <c r="AA27" s="140">
        <f t="shared" si="27"/>
        <v>0</v>
      </c>
      <c r="AB27" s="138">
        <f t="shared" si="28"/>
        <v>0</v>
      </c>
      <c r="AC27" s="139">
        <f t="shared" si="29"/>
        <v>0</v>
      </c>
      <c r="AD27" s="139">
        <f t="shared" si="30"/>
        <v>0</v>
      </c>
      <c r="AE27" s="139">
        <f t="shared" si="31"/>
        <v>0</v>
      </c>
      <c r="AF27" s="139">
        <f t="shared" si="32"/>
        <v>0</v>
      </c>
      <c r="AG27" s="139">
        <f t="shared" si="33"/>
        <v>0</v>
      </c>
      <c r="AH27" s="139">
        <f t="shared" si="34"/>
        <v>0</v>
      </c>
      <c r="AI27" s="140">
        <f t="shared" si="35"/>
        <v>0</v>
      </c>
      <c r="AJ27" s="138">
        <f t="shared" si="36"/>
        <v>0</v>
      </c>
      <c r="AK27" s="35"/>
      <c r="AL27" s="35"/>
      <c r="AM27" s="35"/>
      <c r="AN27" s="35"/>
      <c r="AO27" s="35"/>
      <c r="AP27" s="35"/>
      <c r="AQ27" s="135"/>
      <c r="AR27" s="141">
        <f t="shared" si="37"/>
        <v>0</v>
      </c>
      <c r="AS27" s="35"/>
      <c r="AT27" s="35"/>
      <c r="AU27" s="35"/>
      <c r="AV27" s="35"/>
      <c r="AW27" s="35"/>
      <c r="AX27" s="35"/>
      <c r="AY27" s="135"/>
      <c r="AZ27" s="141">
        <f t="shared" si="38"/>
        <v>0</v>
      </c>
      <c r="BA27" s="35"/>
      <c r="BB27" s="35"/>
      <c r="BC27" s="35"/>
      <c r="BD27" s="35"/>
      <c r="BE27" s="35"/>
      <c r="BF27" s="35"/>
      <c r="BG27" s="135"/>
      <c r="BH27" s="141">
        <f t="shared" si="39"/>
        <v>0</v>
      </c>
      <c r="BI27" s="139">
        <f t="shared" si="40"/>
        <v>0</v>
      </c>
      <c r="BJ27" s="139">
        <f t="shared" si="41"/>
        <v>0</v>
      </c>
      <c r="BK27" s="139">
        <f t="shared" si="42"/>
        <v>0</v>
      </c>
      <c r="BL27" s="139">
        <f t="shared" si="43"/>
        <v>0</v>
      </c>
      <c r="BM27" s="139">
        <f t="shared" si="44"/>
        <v>0</v>
      </c>
      <c r="BN27" s="139">
        <f t="shared" si="45"/>
        <v>0</v>
      </c>
      <c r="BO27" s="140">
        <f t="shared" si="46"/>
        <v>0</v>
      </c>
    </row>
    <row r="28" spans="1:67" x14ac:dyDescent="0.2">
      <c r="A28" s="133"/>
      <c r="B28" s="134"/>
      <c r="C28" s="133"/>
      <c r="D28" s="130">
        <f t="shared" si="11"/>
        <v>0</v>
      </c>
      <c r="E28" s="127"/>
      <c r="F28" s="35"/>
      <c r="G28" s="35"/>
      <c r="H28" s="35"/>
      <c r="I28" s="35"/>
      <c r="J28" s="35"/>
      <c r="K28" s="135"/>
      <c r="L28" s="132">
        <f t="shared" si="12"/>
        <v>0</v>
      </c>
      <c r="M28" s="136"/>
      <c r="N28" s="35"/>
      <c r="O28" s="35"/>
      <c r="P28" s="35"/>
      <c r="Q28" s="35"/>
      <c r="R28" s="35"/>
      <c r="S28" s="137"/>
      <c r="T28" s="138">
        <f t="shared" si="20"/>
        <v>0</v>
      </c>
      <c r="U28" s="139">
        <f t="shared" si="21"/>
        <v>0</v>
      </c>
      <c r="V28" s="139">
        <f t="shared" si="22"/>
        <v>0</v>
      </c>
      <c r="W28" s="139">
        <f t="shared" si="23"/>
        <v>0</v>
      </c>
      <c r="X28" s="139">
        <f t="shared" si="24"/>
        <v>0</v>
      </c>
      <c r="Y28" s="139">
        <f t="shared" si="25"/>
        <v>0</v>
      </c>
      <c r="Z28" s="139">
        <f t="shared" si="26"/>
        <v>0</v>
      </c>
      <c r="AA28" s="140">
        <f t="shared" si="27"/>
        <v>0</v>
      </c>
      <c r="AB28" s="138">
        <f t="shared" si="28"/>
        <v>0</v>
      </c>
      <c r="AC28" s="139">
        <f t="shared" si="29"/>
        <v>0</v>
      </c>
      <c r="AD28" s="139">
        <f t="shared" si="30"/>
        <v>0</v>
      </c>
      <c r="AE28" s="139">
        <f t="shared" si="31"/>
        <v>0</v>
      </c>
      <c r="AF28" s="139">
        <f t="shared" si="32"/>
        <v>0</v>
      </c>
      <c r="AG28" s="139">
        <f t="shared" si="33"/>
        <v>0</v>
      </c>
      <c r="AH28" s="139">
        <f t="shared" si="34"/>
        <v>0</v>
      </c>
      <c r="AI28" s="140">
        <f t="shared" si="35"/>
        <v>0</v>
      </c>
      <c r="AJ28" s="138">
        <f t="shared" si="36"/>
        <v>0</v>
      </c>
      <c r="AK28" s="35"/>
      <c r="AL28" s="35"/>
      <c r="AM28" s="35"/>
      <c r="AN28" s="35"/>
      <c r="AO28" s="35"/>
      <c r="AP28" s="35"/>
      <c r="AQ28" s="135"/>
      <c r="AR28" s="141">
        <f t="shared" si="37"/>
        <v>0</v>
      </c>
      <c r="AS28" s="35"/>
      <c r="AT28" s="35"/>
      <c r="AU28" s="35"/>
      <c r="AV28" s="35"/>
      <c r="AW28" s="35"/>
      <c r="AX28" s="35"/>
      <c r="AY28" s="135"/>
      <c r="AZ28" s="141">
        <f t="shared" si="38"/>
        <v>0</v>
      </c>
      <c r="BA28" s="35"/>
      <c r="BB28" s="35"/>
      <c r="BC28" s="35"/>
      <c r="BD28" s="35"/>
      <c r="BE28" s="35"/>
      <c r="BF28" s="35"/>
      <c r="BG28" s="135"/>
      <c r="BH28" s="141">
        <f t="shared" si="39"/>
        <v>0</v>
      </c>
      <c r="BI28" s="139">
        <f t="shared" si="40"/>
        <v>0</v>
      </c>
      <c r="BJ28" s="139">
        <f t="shared" si="41"/>
        <v>0</v>
      </c>
      <c r="BK28" s="139">
        <f t="shared" si="42"/>
        <v>0</v>
      </c>
      <c r="BL28" s="139">
        <f t="shared" si="43"/>
        <v>0</v>
      </c>
      <c r="BM28" s="139">
        <f t="shared" si="44"/>
        <v>0</v>
      </c>
      <c r="BN28" s="139">
        <f t="shared" si="45"/>
        <v>0</v>
      </c>
      <c r="BO28" s="140">
        <f t="shared" si="46"/>
        <v>0</v>
      </c>
    </row>
    <row r="29" spans="1:67" x14ac:dyDescent="0.2">
      <c r="A29" s="133"/>
      <c r="B29" s="134"/>
      <c r="C29" s="133"/>
      <c r="D29" s="130">
        <f t="shared" si="11"/>
        <v>0</v>
      </c>
      <c r="E29" s="127"/>
      <c r="F29" s="35"/>
      <c r="G29" s="35"/>
      <c r="H29" s="35"/>
      <c r="I29" s="35"/>
      <c r="J29" s="35"/>
      <c r="K29" s="135"/>
      <c r="L29" s="132">
        <f t="shared" si="12"/>
        <v>0</v>
      </c>
      <c r="M29" s="136"/>
      <c r="N29" s="35"/>
      <c r="O29" s="35"/>
      <c r="P29" s="35"/>
      <c r="Q29" s="35"/>
      <c r="R29" s="35"/>
      <c r="S29" s="137"/>
      <c r="T29" s="138">
        <f t="shared" si="20"/>
        <v>0</v>
      </c>
      <c r="U29" s="139">
        <f t="shared" si="21"/>
        <v>0</v>
      </c>
      <c r="V29" s="139">
        <f t="shared" si="22"/>
        <v>0</v>
      </c>
      <c r="W29" s="139">
        <f t="shared" si="23"/>
        <v>0</v>
      </c>
      <c r="X29" s="139">
        <f t="shared" si="24"/>
        <v>0</v>
      </c>
      <c r="Y29" s="139">
        <f t="shared" si="25"/>
        <v>0</v>
      </c>
      <c r="Z29" s="139">
        <f t="shared" si="26"/>
        <v>0</v>
      </c>
      <c r="AA29" s="140">
        <f t="shared" si="27"/>
        <v>0</v>
      </c>
      <c r="AB29" s="138">
        <f t="shared" si="28"/>
        <v>0</v>
      </c>
      <c r="AC29" s="139">
        <f t="shared" si="29"/>
        <v>0</v>
      </c>
      <c r="AD29" s="139">
        <f t="shared" si="30"/>
        <v>0</v>
      </c>
      <c r="AE29" s="139">
        <f t="shared" si="31"/>
        <v>0</v>
      </c>
      <c r="AF29" s="139">
        <f t="shared" si="32"/>
        <v>0</v>
      </c>
      <c r="AG29" s="139">
        <f t="shared" si="33"/>
        <v>0</v>
      </c>
      <c r="AH29" s="139">
        <f t="shared" si="34"/>
        <v>0</v>
      </c>
      <c r="AI29" s="140">
        <f t="shared" si="35"/>
        <v>0</v>
      </c>
      <c r="AJ29" s="138">
        <f t="shared" si="36"/>
        <v>0</v>
      </c>
      <c r="AK29" s="35"/>
      <c r="AL29" s="35"/>
      <c r="AM29" s="35"/>
      <c r="AN29" s="35"/>
      <c r="AO29" s="35"/>
      <c r="AP29" s="35"/>
      <c r="AQ29" s="135"/>
      <c r="AR29" s="141">
        <f t="shared" si="37"/>
        <v>0</v>
      </c>
      <c r="AS29" s="35"/>
      <c r="AT29" s="35"/>
      <c r="AU29" s="35"/>
      <c r="AV29" s="35"/>
      <c r="AW29" s="35"/>
      <c r="AX29" s="35"/>
      <c r="AY29" s="135"/>
      <c r="AZ29" s="141">
        <f t="shared" si="38"/>
        <v>0</v>
      </c>
      <c r="BA29" s="35"/>
      <c r="BB29" s="35"/>
      <c r="BC29" s="35"/>
      <c r="BD29" s="35"/>
      <c r="BE29" s="35"/>
      <c r="BF29" s="35"/>
      <c r="BG29" s="135"/>
      <c r="BH29" s="141">
        <f t="shared" si="39"/>
        <v>0</v>
      </c>
      <c r="BI29" s="139">
        <f t="shared" si="40"/>
        <v>0</v>
      </c>
      <c r="BJ29" s="139">
        <f t="shared" si="41"/>
        <v>0</v>
      </c>
      <c r="BK29" s="139">
        <f t="shared" si="42"/>
        <v>0</v>
      </c>
      <c r="BL29" s="139">
        <f t="shared" si="43"/>
        <v>0</v>
      </c>
      <c r="BM29" s="139">
        <f t="shared" si="44"/>
        <v>0</v>
      </c>
      <c r="BN29" s="139">
        <f t="shared" si="45"/>
        <v>0</v>
      </c>
      <c r="BO29" s="140">
        <f t="shared" si="46"/>
        <v>0</v>
      </c>
    </row>
    <row r="30" spans="1:67" x14ac:dyDescent="0.2">
      <c r="A30" s="133"/>
      <c r="B30" s="134"/>
      <c r="C30" s="133"/>
      <c r="D30" s="130">
        <f t="shared" si="11"/>
        <v>0</v>
      </c>
      <c r="E30" s="127"/>
      <c r="F30" s="35"/>
      <c r="G30" s="35"/>
      <c r="H30" s="35"/>
      <c r="I30" s="35"/>
      <c r="J30" s="35"/>
      <c r="K30" s="135"/>
      <c r="L30" s="132">
        <f t="shared" si="12"/>
        <v>0</v>
      </c>
      <c r="M30" s="136"/>
      <c r="N30" s="35"/>
      <c r="O30" s="35"/>
      <c r="P30" s="35"/>
      <c r="Q30" s="35"/>
      <c r="R30" s="35"/>
      <c r="S30" s="137"/>
      <c r="T30" s="138">
        <f>U30+V30+W30+X30+Y30+Z30+AA30</f>
        <v>0</v>
      </c>
      <c r="U30" s="139">
        <f t="shared" si="14"/>
        <v>0</v>
      </c>
      <c r="V30" s="139">
        <f t="shared" si="8"/>
        <v>0</v>
      </c>
      <c r="W30" s="139">
        <f t="shared" si="8"/>
        <v>0</v>
      </c>
      <c r="X30" s="139">
        <f t="shared" si="8"/>
        <v>0</v>
      </c>
      <c r="Y30" s="139">
        <f t="shared" si="8"/>
        <v>0</v>
      </c>
      <c r="Z30" s="139">
        <f t="shared" si="8"/>
        <v>0</v>
      </c>
      <c r="AA30" s="140">
        <f t="shared" si="8"/>
        <v>0</v>
      </c>
      <c r="AB30" s="138">
        <f t="shared" si="15"/>
        <v>0</v>
      </c>
      <c r="AC30" s="139">
        <f t="shared" si="9"/>
        <v>0</v>
      </c>
      <c r="AD30" s="139">
        <f t="shared" si="9"/>
        <v>0</v>
      </c>
      <c r="AE30" s="139">
        <f t="shared" si="9"/>
        <v>0</v>
      </c>
      <c r="AF30" s="139">
        <f t="shared" si="9"/>
        <v>0</v>
      </c>
      <c r="AG30" s="139">
        <f t="shared" si="9"/>
        <v>0</v>
      </c>
      <c r="AH30" s="139">
        <f t="shared" si="9"/>
        <v>0</v>
      </c>
      <c r="AI30" s="140">
        <f t="shared" si="9"/>
        <v>0</v>
      </c>
      <c r="AJ30" s="138">
        <f t="shared" si="16"/>
        <v>0</v>
      </c>
      <c r="AK30" s="35"/>
      <c r="AL30" s="35"/>
      <c r="AM30" s="35"/>
      <c r="AN30" s="35"/>
      <c r="AO30" s="35"/>
      <c r="AP30" s="35"/>
      <c r="AQ30" s="135"/>
      <c r="AR30" s="141">
        <f t="shared" si="18"/>
        <v>0</v>
      </c>
      <c r="AS30" s="35"/>
      <c r="AT30" s="35"/>
      <c r="AU30" s="35"/>
      <c r="AV30" s="35"/>
      <c r="AW30" s="35"/>
      <c r="AX30" s="35"/>
      <c r="AY30" s="135"/>
      <c r="AZ30" s="141">
        <f>BA30+BB30+BC30+BD30+BE30+BF30+BG30</f>
        <v>0</v>
      </c>
      <c r="BA30" s="35"/>
      <c r="BB30" s="35"/>
      <c r="BC30" s="35"/>
      <c r="BD30" s="35"/>
      <c r="BE30" s="35"/>
      <c r="BF30" s="35"/>
      <c r="BG30" s="135"/>
      <c r="BH30" s="141">
        <f t="shared" si="17"/>
        <v>0</v>
      </c>
      <c r="BI30" s="139">
        <f t="shared" si="10"/>
        <v>0</v>
      </c>
      <c r="BJ30" s="139">
        <f t="shared" si="10"/>
        <v>0</v>
      </c>
      <c r="BK30" s="139">
        <f t="shared" si="10"/>
        <v>0</v>
      </c>
      <c r="BL30" s="139">
        <f t="shared" si="10"/>
        <v>0</v>
      </c>
      <c r="BM30" s="139">
        <f t="shared" si="10"/>
        <v>0</v>
      </c>
      <c r="BN30" s="139">
        <f t="shared" si="10"/>
        <v>0</v>
      </c>
      <c r="BO30" s="140">
        <f t="shared" si="10"/>
        <v>0</v>
      </c>
    </row>
    <row r="31" spans="1:67" x14ac:dyDescent="0.2">
      <c r="A31" s="133"/>
      <c r="B31" s="134"/>
      <c r="C31" s="133"/>
      <c r="D31" s="130">
        <f t="shared" si="11"/>
        <v>0</v>
      </c>
      <c r="E31" s="127"/>
      <c r="F31" s="35"/>
      <c r="G31" s="35"/>
      <c r="H31" s="35"/>
      <c r="I31" s="35"/>
      <c r="J31" s="35"/>
      <c r="K31" s="135"/>
      <c r="L31" s="132">
        <f>M31+N31+O31+P31+Q31+R31+S31</f>
        <v>0</v>
      </c>
      <c r="M31" s="136"/>
      <c r="N31" s="35"/>
      <c r="O31" s="35"/>
      <c r="P31" s="35"/>
      <c r="Q31" s="35"/>
      <c r="R31" s="35"/>
      <c r="S31" s="137"/>
      <c r="T31" s="138">
        <f t="shared" si="13"/>
        <v>0</v>
      </c>
      <c r="U31" s="139">
        <f t="shared" si="14"/>
        <v>0</v>
      </c>
      <c r="V31" s="139">
        <f t="shared" si="8"/>
        <v>0</v>
      </c>
      <c r="W31" s="139">
        <f t="shared" si="8"/>
        <v>0</v>
      </c>
      <c r="X31" s="139">
        <f t="shared" si="8"/>
        <v>0</v>
      </c>
      <c r="Y31" s="139">
        <f t="shared" si="8"/>
        <v>0</v>
      </c>
      <c r="Z31" s="139">
        <f t="shared" si="8"/>
        <v>0</v>
      </c>
      <c r="AA31" s="140">
        <f t="shared" si="8"/>
        <v>0</v>
      </c>
      <c r="AB31" s="138">
        <f t="shared" si="15"/>
        <v>0</v>
      </c>
      <c r="AC31" s="139">
        <f t="shared" si="9"/>
        <v>0</v>
      </c>
      <c r="AD31" s="139">
        <f t="shared" si="9"/>
        <v>0</v>
      </c>
      <c r="AE31" s="139">
        <f t="shared" si="9"/>
        <v>0</v>
      </c>
      <c r="AF31" s="139">
        <f t="shared" si="9"/>
        <v>0</v>
      </c>
      <c r="AG31" s="139">
        <f t="shared" si="9"/>
        <v>0</v>
      </c>
      <c r="AH31" s="139">
        <f t="shared" si="9"/>
        <v>0</v>
      </c>
      <c r="AI31" s="140">
        <f t="shared" si="9"/>
        <v>0</v>
      </c>
      <c r="AJ31" s="138">
        <f t="shared" si="16"/>
        <v>0</v>
      </c>
      <c r="AK31" s="35"/>
      <c r="AL31" s="35"/>
      <c r="AM31" s="35"/>
      <c r="AN31" s="35"/>
      <c r="AO31" s="35"/>
      <c r="AP31" s="35"/>
      <c r="AQ31" s="135"/>
      <c r="AR31" s="141">
        <f t="shared" si="18"/>
        <v>0</v>
      </c>
      <c r="AS31" s="35"/>
      <c r="AT31" s="35"/>
      <c r="AU31" s="35"/>
      <c r="AV31" s="35"/>
      <c r="AW31" s="35"/>
      <c r="AX31" s="35"/>
      <c r="AY31" s="135"/>
      <c r="AZ31" s="141">
        <f t="shared" si="19"/>
        <v>0</v>
      </c>
      <c r="BA31" s="35"/>
      <c r="BB31" s="35"/>
      <c r="BC31" s="35"/>
      <c r="BD31" s="35"/>
      <c r="BE31" s="35"/>
      <c r="BF31" s="35"/>
      <c r="BG31" s="135"/>
      <c r="BH31" s="141">
        <f t="shared" si="17"/>
        <v>0</v>
      </c>
      <c r="BI31" s="139">
        <f t="shared" si="10"/>
        <v>0</v>
      </c>
      <c r="BJ31" s="139">
        <f t="shared" si="10"/>
        <v>0</v>
      </c>
      <c r="BK31" s="139">
        <f t="shared" si="10"/>
        <v>0</v>
      </c>
      <c r="BL31" s="139">
        <f t="shared" si="10"/>
        <v>0</v>
      </c>
      <c r="BM31" s="139">
        <f t="shared" si="10"/>
        <v>0</v>
      </c>
      <c r="BN31" s="139">
        <f t="shared" si="10"/>
        <v>0</v>
      </c>
      <c r="BO31" s="140">
        <f t="shared" si="10"/>
        <v>0</v>
      </c>
    </row>
    <row r="32" spans="1:67" x14ac:dyDescent="0.2">
      <c r="A32" s="133"/>
      <c r="B32" s="134"/>
      <c r="C32" s="133"/>
      <c r="D32" s="130">
        <f>E32+F32+G32+H32+I32+J32+K32</f>
        <v>0</v>
      </c>
      <c r="E32" s="127"/>
      <c r="F32" s="35"/>
      <c r="G32" s="35"/>
      <c r="H32" s="35"/>
      <c r="I32" s="35"/>
      <c r="J32" s="35"/>
      <c r="K32" s="135"/>
      <c r="L32" s="132">
        <f>M32+N32+O32+P32+Q32+R32+S32</f>
        <v>0</v>
      </c>
      <c r="M32" s="136"/>
      <c r="N32" s="35"/>
      <c r="O32" s="35"/>
      <c r="P32" s="35"/>
      <c r="Q32" s="35"/>
      <c r="R32" s="35"/>
      <c r="S32" s="137"/>
      <c r="T32" s="138">
        <f>U32+V32+W32+X32+Y32+Z32+AA32</f>
        <v>0</v>
      </c>
      <c r="U32" s="139">
        <f t="shared" si="14"/>
        <v>0</v>
      </c>
      <c r="V32" s="139">
        <f t="shared" si="8"/>
        <v>0</v>
      </c>
      <c r="W32" s="139">
        <f t="shared" si="8"/>
        <v>0</v>
      </c>
      <c r="X32" s="139">
        <f t="shared" si="8"/>
        <v>0</v>
      </c>
      <c r="Y32" s="139">
        <f t="shared" si="8"/>
        <v>0</v>
      </c>
      <c r="Z32" s="139">
        <f t="shared" si="8"/>
        <v>0</v>
      </c>
      <c r="AA32" s="140">
        <f t="shared" si="8"/>
        <v>0</v>
      </c>
      <c r="AB32" s="138">
        <f>AC32+AD32+AE32+AF32+AG32+AH32+AI32</f>
        <v>0</v>
      </c>
      <c r="AC32" s="139">
        <f t="shared" si="9"/>
        <v>0</v>
      </c>
      <c r="AD32" s="139">
        <f t="shared" si="9"/>
        <v>0</v>
      </c>
      <c r="AE32" s="139">
        <f t="shared" si="9"/>
        <v>0</v>
      </c>
      <c r="AF32" s="139">
        <f t="shared" si="9"/>
        <v>0</v>
      </c>
      <c r="AG32" s="139">
        <f t="shared" si="9"/>
        <v>0</v>
      </c>
      <c r="AH32" s="139">
        <f t="shared" si="9"/>
        <v>0</v>
      </c>
      <c r="AI32" s="140">
        <f t="shared" si="9"/>
        <v>0</v>
      </c>
      <c r="AJ32" s="138">
        <f>AK32+AL32+AM32+AN32+AO32+AP32+AQ32</f>
        <v>0</v>
      </c>
      <c r="AK32" s="35"/>
      <c r="AL32" s="35"/>
      <c r="AM32" s="35"/>
      <c r="AN32" s="35"/>
      <c r="AO32" s="35"/>
      <c r="AP32" s="35"/>
      <c r="AQ32" s="135"/>
      <c r="AR32" s="141">
        <f>AS32+AT32+AU32+AV32+AW32+AX32+AY32</f>
        <v>0</v>
      </c>
      <c r="AS32" s="35"/>
      <c r="AT32" s="35"/>
      <c r="AU32" s="35"/>
      <c r="AV32" s="35"/>
      <c r="AW32" s="35"/>
      <c r="AX32" s="35"/>
      <c r="AY32" s="135"/>
      <c r="AZ32" s="141">
        <f>BA32+BB32+BC32+BD32+BE32+BF32+BG32</f>
        <v>0</v>
      </c>
      <c r="BA32" s="35"/>
      <c r="BB32" s="35"/>
      <c r="BC32" s="35"/>
      <c r="BD32" s="35"/>
      <c r="BE32" s="35"/>
      <c r="BF32" s="35"/>
      <c r="BG32" s="135"/>
      <c r="BH32" s="141">
        <f>BI32+BJ32+BK32+BL32+BM32+BN32+BO32</f>
        <v>0</v>
      </c>
      <c r="BI32" s="139">
        <f t="shared" si="10"/>
        <v>0</v>
      </c>
      <c r="BJ32" s="139">
        <f t="shared" si="10"/>
        <v>0</v>
      </c>
      <c r="BK32" s="139">
        <f t="shared" si="10"/>
        <v>0</v>
      </c>
      <c r="BL32" s="139">
        <f t="shared" si="10"/>
        <v>0</v>
      </c>
      <c r="BM32" s="139">
        <f t="shared" si="10"/>
        <v>0</v>
      </c>
      <c r="BN32" s="139">
        <f t="shared" si="10"/>
        <v>0</v>
      </c>
      <c r="BO32" s="140">
        <f t="shared" si="10"/>
        <v>0</v>
      </c>
    </row>
    <row r="33" spans="1:67" x14ac:dyDescent="0.2">
      <c r="A33" s="133"/>
      <c r="B33" s="134"/>
      <c r="C33" s="133"/>
      <c r="D33" s="130">
        <f t="shared" si="11"/>
        <v>0</v>
      </c>
      <c r="E33" s="35"/>
      <c r="F33" s="35"/>
      <c r="G33" s="35"/>
      <c r="H33" s="35"/>
      <c r="I33" s="35"/>
      <c r="J33" s="35"/>
      <c r="K33" s="135"/>
      <c r="L33" s="132">
        <f t="shared" si="12"/>
        <v>0</v>
      </c>
      <c r="M33" s="136"/>
      <c r="N33" s="35"/>
      <c r="O33" s="35"/>
      <c r="P33" s="35"/>
      <c r="Q33" s="35"/>
      <c r="R33" s="35"/>
      <c r="S33" s="137"/>
      <c r="T33" s="138">
        <f t="shared" si="13"/>
        <v>0</v>
      </c>
      <c r="U33" s="139">
        <f t="shared" si="14"/>
        <v>0</v>
      </c>
      <c r="V33" s="139">
        <f t="shared" si="8"/>
        <v>0</v>
      </c>
      <c r="W33" s="139">
        <f t="shared" si="8"/>
        <v>0</v>
      </c>
      <c r="X33" s="139">
        <f t="shared" si="8"/>
        <v>0</v>
      </c>
      <c r="Y33" s="139">
        <f t="shared" si="8"/>
        <v>0</v>
      </c>
      <c r="Z33" s="139">
        <f t="shared" si="8"/>
        <v>0</v>
      </c>
      <c r="AA33" s="140">
        <f t="shared" si="8"/>
        <v>0</v>
      </c>
      <c r="AB33" s="138">
        <f t="shared" si="15"/>
        <v>0</v>
      </c>
      <c r="AC33" s="139">
        <f t="shared" si="9"/>
        <v>0</v>
      </c>
      <c r="AD33" s="139">
        <f t="shared" si="9"/>
        <v>0</v>
      </c>
      <c r="AE33" s="139">
        <f t="shared" si="9"/>
        <v>0</v>
      </c>
      <c r="AF33" s="139">
        <f t="shared" si="9"/>
        <v>0</v>
      </c>
      <c r="AG33" s="139">
        <f t="shared" si="9"/>
        <v>0</v>
      </c>
      <c r="AH33" s="139">
        <f t="shared" si="9"/>
        <v>0</v>
      </c>
      <c r="AI33" s="140">
        <f t="shared" si="9"/>
        <v>0</v>
      </c>
      <c r="AJ33" s="138">
        <f t="shared" si="16"/>
        <v>0</v>
      </c>
      <c r="AK33" s="35"/>
      <c r="AL33" s="35"/>
      <c r="AM33" s="35"/>
      <c r="AN33" s="35"/>
      <c r="AO33" s="35"/>
      <c r="AP33" s="35"/>
      <c r="AQ33" s="135"/>
      <c r="AR33" s="141">
        <f t="shared" si="18"/>
        <v>0</v>
      </c>
      <c r="AS33" s="35"/>
      <c r="AT33" s="35"/>
      <c r="AU33" s="35"/>
      <c r="AV33" s="35"/>
      <c r="AW33" s="35"/>
      <c r="AX33" s="35"/>
      <c r="AY33" s="135"/>
      <c r="AZ33" s="141">
        <f t="shared" si="19"/>
        <v>0</v>
      </c>
      <c r="BA33" s="35"/>
      <c r="BB33" s="35"/>
      <c r="BC33" s="35"/>
      <c r="BD33" s="35"/>
      <c r="BE33" s="35"/>
      <c r="BF33" s="35"/>
      <c r="BG33" s="135"/>
      <c r="BH33" s="141">
        <f t="shared" si="17"/>
        <v>0</v>
      </c>
      <c r="BI33" s="139">
        <f t="shared" si="10"/>
        <v>0</v>
      </c>
      <c r="BJ33" s="139">
        <f t="shared" si="10"/>
        <v>0</v>
      </c>
      <c r="BK33" s="139">
        <f t="shared" si="10"/>
        <v>0</v>
      </c>
      <c r="BL33" s="139">
        <f t="shared" si="10"/>
        <v>0</v>
      </c>
      <c r="BM33" s="139">
        <f t="shared" si="10"/>
        <v>0</v>
      </c>
      <c r="BN33" s="139">
        <f t="shared" si="10"/>
        <v>0</v>
      </c>
      <c r="BO33" s="140">
        <f t="shared" si="10"/>
        <v>0</v>
      </c>
    </row>
    <row r="34" spans="1:67" x14ac:dyDescent="0.2">
      <c r="A34" s="133"/>
      <c r="B34" s="134"/>
      <c r="C34" s="133"/>
      <c r="D34" s="130">
        <f t="shared" si="11"/>
        <v>0</v>
      </c>
      <c r="E34" s="35"/>
      <c r="F34" s="35"/>
      <c r="G34" s="35"/>
      <c r="H34" s="35"/>
      <c r="I34" s="35"/>
      <c r="J34" s="35"/>
      <c r="K34" s="135"/>
      <c r="L34" s="132">
        <f t="shared" si="12"/>
        <v>0</v>
      </c>
      <c r="M34" s="136"/>
      <c r="N34" s="35"/>
      <c r="O34" s="35"/>
      <c r="P34" s="35"/>
      <c r="Q34" s="35"/>
      <c r="R34" s="35"/>
      <c r="S34" s="137"/>
      <c r="T34" s="138">
        <f t="shared" si="13"/>
        <v>0</v>
      </c>
      <c r="U34" s="139">
        <f t="shared" si="14"/>
        <v>0</v>
      </c>
      <c r="V34" s="139">
        <f t="shared" si="8"/>
        <v>0</v>
      </c>
      <c r="W34" s="139">
        <f t="shared" si="8"/>
        <v>0</v>
      </c>
      <c r="X34" s="139">
        <f t="shared" si="8"/>
        <v>0</v>
      </c>
      <c r="Y34" s="139">
        <f t="shared" si="8"/>
        <v>0</v>
      </c>
      <c r="Z34" s="139">
        <f t="shared" si="8"/>
        <v>0</v>
      </c>
      <c r="AA34" s="140">
        <f t="shared" si="8"/>
        <v>0</v>
      </c>
      <c r="AB34" s="138">
        <f t="shared" si="15"/>
        <v>0</v>
      </c>
      <c r="AC34" s="139">
        <f t="shared" si="9"/>
        <v>0</v>
      </c>
      <c r="AD34" s="139">
        <f t="shared" si="9"/>
        <v>0</v>
      </c>
      <c r="AE34" s="139">
        <f t="shared" si="9"/>
        <v>0</v>
      </c>
      <c r="AF34" s="139">
        <f t="shared" si="9"/>
        <v>0</v>
      </c>
      <c r="AG34" s="139">
        <f t="shared" si="9"/>
        <v>0</v>
      </c>
      <c r="AH34" s="139">
        <f t="shared" si="9"/>
        <v>0</v>
      </c>
      <c r="AI34" s="140">
        <f t="shared" si="9"/>
        <v>0</v>
      </c>
      <c r="AJ34" s="138">
        <f t="shared" si="16"/>
        <v>0</v>
      </c>
      <c r="AK34" s="35"/>
      <c r="AL34" s="35"/>
      <c r="AM34" s="35"/>
      <c r="AN34" s="35"/>
      <c r="AO34" s="35"/>
      <c r="AP34" s="35"/>
      <c r="AQ34" s="135"/>
      <c r="AR34" s="141">
        <f t="shared" si="18"/>
        <v>0</v>
      </c>
      <c r="AS34" s="35"/>
      <c r="AT34" s="35"/>
      <c r="AU34" s="35"/>
      <c r="AV34" s="35"/>
      <c r="AW34" s="35"/>
      <c r="AX34" s="35"/>
      <c r="AY34" s="135"/>
      <c r="AZ34" s="141">
        <f t="shared" si="19"/>
        <v>0</v>
      </c>
      <c r="BA34" s="35"/>
      <c r="BB34" s="35"/>
      <c r="BC34" s="35"/>
      <c r="BD34" s="35"/>
      <c r="BE34" s="35"/>
      <c r="BF34" s="35"/>
      <c r="BG34" s="135"/>
      <c r="BH34" s="141">
        <f t="shared" si="17"/>
        <v>0</v>
      </c>
      <c r="BI34" s="139">
        <f t="shared" si="10"/>
        <v>0</v>
      </c>
      <c r="BJ34" s="139">
        <f t="shared" si="10"/>
        <v>0</v>
      </c>
      <c r="BK34" s="139">
        <f t="shared" si="10"/>
        <v>0</v>
      </c>
      <c r="BL34" s="139">
        <f t="shared" si="10"/>
        <v>0</v>
      </c>
      <c r="BM34" s="139">
        <f t="shared" si="10"/>
        <v>0</v>
      </c>
      <c r="BN34" s="139">
        <f t="shared" si="10"/>
        <v>0</v>
      </c>
      <c r="BO34" s="140">
        <f t="shared" si="10"/>
        <v>0</v>
      </c>
    </row>
    <row r="35" spans="1:67" x14ac:dyDescent="0.2">
      <c r="A35" s="133"/>
      <c r="B35" s="134"/>
      <c r="C35" s="133"/>
      <c r="D35" s="130">
        <f t="shared" si="11"/>
        <v>0</v>
      </c>
      <c r="E35" s="35"/>
      <c r="F35" s="35"/>
      <c r="G35" s="35"/>
      <c r="H35" s="35"/>
      <c r="I35" s="35"/>
      <c r="J35" s="35"/>
      <c r="K35" s="135"/>
      <c r="L35" s="132">
        <f t="shared" si="12"/>
        <v>0</v>
      </c>
      <c r="M35" s="136"/>
      <c r="N35" s="35"/>
      <c r="O35" s="35"/>
      <c r="P35" s="35"/>
      <c r="Q35" s="35"/>
      <c r="R35" s="35"/>
      <c r="S35" s="137"/>
      <c r="T35" s="138">
        <f t="shared" si="13"/>
        <v>0</v>
      </c>
      <c r="U35" s="139">
        <f t="shared" si="14"/>
        <v>0</v>
      </c>
      <c r="V35" s="139">
        <f t="shared" si="8"/>
        <v>0</v>
      </c>
      <c r="W35" s="139">
        <f t="shared" si="8"/>
        <v>0</v>
      </c>
      <c r="X35" s="139">
        <f t="shared" si="8"/>
        <v>0</v>
      </c>
      <c r="Y35" s="139">
        <f t="shared" si="8"/>
        <v>0</v>
      </c>
      <c r="Z35" s="139">
        <f t="shared" si="8"/>
        <v>0</v>
      </c>
      <c r="AA35" s="140">
        <f t="shared" si="8"/>
        <v>0</v>
      </c>
      <c r="AB35" s="138">
        <f t="shared" si="15"/>
        <v>0</v>
      </c>
      <c r="AC35" s="139">
        <f t="shared" si="9"/>
        <v>0</v>
      </c>
      <c r="AD35" s="139">
        <f t="shared" si="9"/>
        <v>0</v>
      </c>
      <c r="AE35" s="139">
        <f t="shared" si="9"/>
        <v>0</v>
      </c>
      <c r="AF35" s="139">
        <f t="shared" si="9"/>
        <v>0</v>
      </c>
      <c r="AG35" s="139">
        <f t="shared" si="9"/>
        <v>0</v>
      </c>
      <c r="AH35" s="139">
        <f t="shared" si="9"/>
        <v>0</v>
      </c>
      <c r="AI35" s="140">
        <f t="shared" si="9"/>
        <v>0</v>
      </c>
      <c r="AJ35" s="138">
        <f t="shared" si="16"/>
        <v>0</v>
      </c>
      <c r="AK35" s="35"/>
      <c r="AL35" s="35"/>
      <c r="AM35" s="35"/>
      <c r="AN35" s="35"/>
      <c r="AO35" s="35"/>
      <c r="AP35" s="35"/>
      <c r="AQ35" s="135"/>
      <c r="AR35" s="141">
        <f t="shared" si="18"/>
        <v>0</v>
      </c>
      <c r="AS35" s="35"/>
      <c r="AT35" s="35"/>
      <c r="AU35" s="35"/>
      <c r="AV35" s="35"/>
      <c r="AW35" s="35"/>
      <c r="AX35" s="35"/>
      <c r="AY35" s="135"/>
      <c r="AZ35" s="141">
        <f t="shared" si="19"/>
        <v>0</v>
      </c>
      <c r="BA35" s="35"/>
      <c r="BB35" s="35"/>
      <c r="BC35" s="35"/>
      <c r="BD35" s="35"/>
      <c r="BE35" s="35"/>
      <c r="BF35" s="35"/>
      <c r="BG35" s="135"/>
      <c r="BH35" s="141">
        <f t="shared" si="17"/>
        <v>0</v>
      </c>
      <c r="BI35" s="139">
        <f t="shared" si="10"/>
        <v>0</v>
      </c>
      <c r="BJ35" s="139">
        <f t="shared" si="10"/>
        <v>0</v>
      </c>
      <c r="BK35" s="139">
        <f t="shared" si="10"/>
        <v>0</v>
      </c>
      <c r="BL35" s="139">
        <f t="shared" si="10"/>
        <v>0</v>
      </c>
      <c r="BM35" s="139">
        <f t="shared" si="10"/>
        <v>0</v>
      </c>
      <c r="BN35" s="139">
        <f t="shared" si="10"/>
        <v>0</v>
      </c>
      <c r="BO35" s="140">
        <f t="shared" si="10"/>
        <v>0</v>
      </c>
    </row>
    <row r="36" spans="1:67" x14ac:dyDescent="0.2">
      <c r="A36" s="133"/>
      <c r="B36" s="134"/>
      <c r="C36" s="133"/>
      <c r="D36" s="130">
        <f t="shared" si="11"/>
        <v>0</v>
      </c>
      <c r="E36" s="35"/>
      <c r="F36" s="35"/>
      <c r="G36" s="35"/>
      <c r="H36" s="35"/>
      <c r="I36" s="35"/>
      <c r="J36" s="35"/>
      <c r="K36" s="135"/>
      <c r="L36" s="132">
        <f t="shared" si="12"/>
        <v>0</v>
      </c>
      <c r="M36" s="136"/>
      <c r="N36" s="35"/>
      <c r="O36" s="35"/>
      <c r="P36" s="35"/>
      <c r="Q36" s="35"/>
      <c r="R36" s="35"/>
      <c r="S36" s="137"/>
      <c r="T36" s="138">
        <f t="shared" si="13"/>
        <v>0</v>
      </c>
      <c r="U36" s="139">
        <f t="shared" si="14"/>
        <v>0</v>
      </c>
      <c r="V36" s="139">
        <f t="shared" si="8"/>
        <v>0</v>
      </c>
      <c r="W36" s="139">
        <f t="shared" si="8"/>
        <v>0</v>
      </c>
      <c r="X36" s="139">
        <f t="shared" si="8"/>
        <v>0</v>
      </c>
      <c r="Y36" s="139">
        <f t="shared" si="8"/>
        <v>0</v>
      </c>
      <c r="Z36" s="139">
        <f t="shared" si="8"/>
        <v>0</v>
      </c>
      <c r="AA36" s="140">
        <f t="shared" si="8"/>
        <v>0</v>
      </c>
      <c r="AB36" s="138">
        <f t="shared" si="15"/>
        <v>0</v>
      </c>
      <c r="AC36" s="139">
        <f t="shared" si="9"/>
        <v>0</v>
      </c>
      <c r="AD36" s="139">
        <f t="shared" si="9"/>
        <v>0</v>
      </c>
      <c r="AE36" s="139">
        <f t="shared" si="9"/>
        <v>0</v>
      </c>
      <c r="AF36" s="139">
        <f t="shared" si="9"/>
        <v>0</v>
      </c>
      <c r="AG36" s="139">
        <f t="shared" si="9"/>
        <v>0</v>
      </c>
      <c r="AH36" s="139">
        <f t="shared" si="9"/>
        <v>0</v>
      </c>
      <c r="AI36" s="140">
        <f t="shared" si="9"/>
        <v>0</v>
      </c>
      <c r="AJ36" s="138">
        <f t="shared" si="16"/>
        <v>0</v>
      </c>
      <c r="AK36" s="35"/>
      <c r="AL36" s="35"/>
      <c r="AM36" s="35"/>
      <c r="AN36" s="35"/>
      <c r="AO36" s="35"/>
      <c r="AP36" s="35"/>
      <c r="AQ36" s="135"/>
      <c r="AR36" s="141">
        <f t="shared" si="18"/>
        <v>0</v>
      </c>
      <c r="AS36" s="35"/>
      <c r="AT36" s="35"/>
      <c r="AU36" s="35"/>
      <c r="AV36" s="35"/>
      <c r="AW36" s="35"/>
      <c r="AX36" s="35"/>
      <c r="AY36" s="135"/>
      <c r="AZ36" s="141">
        <f t="shared" si="19"/>
        <v>0</v>
      </c>
      <c r="BA36" s="35"/>
      <c r="BB36" s="35"/>
      <c r="BC36" s="35"/>
      <c r="BD36" s="35"/>
      <c r="BE36" s="35"/>
      <c r="BF36" s="35"/>
      <c r="BG36" s="135"/>
      <c r="BH36" s="141">
        <f t="shared" si="17"/>
        <v>0</v>
      </c>
      <c r="BI36" s="139">
        <f t="shared" si="10"/>
        <v>0</v>
      </c>
      <c r="BJ36" s="139">
        <f t="shared" si="10"/>
        <v>0</v>
      </c>
      <c r="BK36" s="139">
        <f t="shared" si="10"/>
        <v>0</v>
      </c>
      <c r="BL36" s="139">
        <f t="shared" si="10"/>
        <v>0</v>
      </c>
      <c r="BM36" s="139">
        <f t="shared" si="10"/>
        <v>0</v>
      </c>
      <c r="BN36" s="139">
        <f t="shared" si="10"/>
        <v>0</v>
      </c>
      <c r="BO36" s="140">
        <f t="shared" si="10"/>
        <v>0</v>
      </c>
    </row>
    <row r="37" spans="1:67" x14ac:dyDescent="0.2">
      <c r="A37" s="133"/>
      <c r="B37" s="134"/>
      <c r="C37" s="133"/>
      <c r="D37" s="130">
        <f t="shared" si="11"/>
        <v>0</v>
      </c>
      <c r="E37" s="35"/>
      <c r="F37" s="35"/>
      <c r="G37" s="35"/>
      <c r="H37" s="35"/>
      <c r="I37" s="35"/>
      <c r="J37" s="35"/>
      <c r="K37" s="135"/>
      <c r="L37" s="132">
        <f t="shared" si="12"/>
        <v>0</v>
      </c>
      <c r="M37" s="136"/>
      <c r="N37" s="35"/>
      <c r="O37" s="35"/>
      <c r="P37" s="35"/>
      <c r="Q37" s="35"/>
      <c r="R37" s="35"/>
      <c r="S37" s="137"/>
      <c r="T37" s="138">
        <f t="shared" si="13"/>
        <v>0</v>
      </c>
      <c r="U37" s="139">
        <f t="shared" si="14"/>
        <v>0</v>
      </c>
      <c r="V37" s="139">
        <f t="shared" si="8"/>
        <v>0</v>
      </c>
      <c r="W37" s="139">
        <f t="shared" si="8"/>
        <v>0</v>
      </c>
      <c r="X37" s="139">
        <f t="shared" si="8"/>
        <v>0</v>
      </c>
      <c r="Y37" s="139">
        <f t="shared" si="8"/>
        <v>0</v>
      </c>
      <c r="Z37" s="139">
        <f t="shared" si="8"/>
        <v>0</v>
      </c>
      <c r="AA37" s="140">
        <f t="shared" si="8"/>
        <v>0</v>
      </c>
      <c r="AB37" s="138">
        <f t="shared" si="15"/>
        <v>0</v>
      </c>
      <c r="AC37" s="139">
        <f t="shared" si="9"/>
        <v>0</v>
      </c>
      <c r="AD37" s="139">
        <f t="shared" si="9"/>
        <v>0</v>
      </c>
      <c r="AE37" s="139">
        <f t="shared" si="9"/>
        <v>0</v>
      </c>
      <c r="AF37" s="139">
        <f t="shared" si="9"/>
        <v>0</v>
      </c>
      <c r="AG37" s="139">
        <f t="shared" si="9"/>
        <v>0</v>
      </c>
      <c r="AH37" s="139">
        <f t="shared" si="9"/>
        <v>0</v>
      </c>
      <c r="AI37" s="140">
        <f t="shared" si="9"/>
        <v>0</v>
      </c>
      <c r="AJ37" s="138">
        <f t="shared" si="16"/>
        <v>0</v>
      </c>
      <c r="AK37" s="35"/>
      <c r="AL37" s="35"/>
      <c r="AM37" s="35"/>
      <c r="AN37" s="35"/>
      <c r="AO37" s="35"/>
      <c r="AP37" s="35"/>
      <c r="AQ37" s="135"/>
      <c r="AR37" s="141">
        <f t="shared" si="18"/>
        <v>0</v>
      </c>
      <c r="AS37" s="35"/>
      <c r="AT37" s="35"/>
      <c r="AU37" s="35"/>
      <c r="AV37" s="35"/>
      <c r="AW37" s="35"/>
      <c r="AX37" s="35"/>
      <c r="AY37" s="135"/>
      <c r="AZ37" s="141">
        <f t="shared" si="19"/>
        <v>0</v>
      </c>
      <c r="BA37" s="35"/>
      <c r="BB37" s="35"/>
      <c r="BC37" s="35"/>
      <c r="BD37" s="35"/>
      <c r="BE37" s="35"/>
      <c r="BF37" s="35"/>
      <c r="BG37" s="135"/>
      <c r="BH37" s="141">
        <f t="shared" si="17"/>
        <v>0</v>
      </c>
      <c r="BI37" s="139">
        <f t="shared" si="10"/>
        <v>0</v>
      </c>
      <c r="BJ37" s="139">
        <f t="shared" si="10"/>
        <v>0</v>
      </c>
      <c r="BK37" s="139">
        <f t="shared" si="10"/>
        <v>0</v>
      </c>
      <c r="BL37" s="139">
        <f t="shared" si="10"/>
        <v>0</v>
      </c>
      <c r="BM37" s="139">
        <f t="shared" si="10"/>
        <v>0</v>
      </c>
      <c r="BN37" s="139">
        <f t="shared" si="10"/>
        <v>0</v>
      </c>
      <c r="BO37" s="140">
        <f t="shared" si="10"/>
        <v>0</v>
      </c>
    </row>
    <row r="38" spans="1:67" x14ac:dyDescent="0.2">
      <c r="A38" s="133"/>
      <c r="B38" s="134"/>
      <c r="C38" s="133"/>
      <c r="D38" s="130">
        <f t="shared" si="11"/>
        <v>0</v>
      </c>
      <c r="E38" s="35"/>
      <c r="F38" s="35"/>
      <c r="G38" s="35"/>
      <c r="H38" s="35"/>
      <c r="I38" s="35"/>
      <c r="J38" s="35"/>
      <c r="K38" s="135"/>
      <c r="L38" s="132">
        <f t="shared" si="12"/>
        <v>0</v>
      </c>
      <c r="M38" s="136"/>
      <c r="N38" s="35"/>
      <c r="O38" s="35"/>
      <c r="P38" s="35"/>
      <c r="Q38" s="35"/>
      <c r="R38" s="35"/>
      <c r="S38" s="137"/>
      <c r="T38" s="138">
        <f t="shared" si="13"/>
        <v>0</v>
      </c>
      <c r="U38" s="139">
        <f t="shared" si="14"/>
        <v>0</v>
      </c>
      <c r="V38" s="139">
        <f t="shared" si="8"/>
        <v>0</v>
      </c>
      <c r="W38" s="139">
        <f t="shared" si="8"/>
        <v>0</v>
      </c>
      <c r="X38" s="139">
        <f t="shared" si="8"/>
        <v>0</v>
      </c>
      <c r="Y38" s="139">
        <f t="shared" si="8"/>
        <v>0</v>
      </c>
      <c r="Z38" s="139">
        <f t="shared" si="8"/>
        <v>0</v>
      </c>
      <c r="AA38" s="140">
        <f t="shared" si="8"/>
        <v>0</v>
      </c>
      <c r="AB38" s="138">
        <f t="shared" si="15"/>
        <v>0</v>
      </c>
      <c r="AC38" s="139">
        <f t="shared" si="9"/>
        <v>0</v>
      </c>
      <c r="AD38" s="139">
        <f t="shared" si="9"/>
        <v>0</v>
      </c>
      <c r="AE38" s="139">
        <f t="shared" si="9"/>
        <v>0</v>
      </c>
      <c r="AF38" s="139">
        <f t="shared" si="9"/>
        <v>0</v>
      </c>
      <c r="AG38" s="139">
        <f t="shared" si="9"/>
        <v>0</v>
      </c>
      <c r="AH38" s="139">
        <f t="shared" si="9"/>
        <v>0</v>
      </c>
      <c r="AI38" s="140">
        <f t="shared" si="9"/>
        <v>0</v>
      </c>
      <c r="AJ38" s="138">
        <f t="shared" si="16"/>
        <v>0</v>
      </c>
      <c r="AK38" s="35"/>
      <c r="AL38" s="35"/>
      <c r="AM38" s="35"/>
      <c r="AN38" s="35"/>
      <c r="AO38" s="35"/>
      <c r="AP38" s="35"/>
      <c r="AQ38" s="135"/>
      <c r="AR38" s="141">
        <f t="shared" si="18"/>
        <v>0</v>
      </c>
      <c r="AS38" s="35"/>
      <c r="AT38" s="35"/>
      <c r="AU38" s="35"/>
      <c r="AV38" s="35"/>
      <c r="AW38" s="35"/>
      <c r="AX38" s="35"/>
      <c r="AY38" s="135"/>
      <c r="AZ38" s="141">
        <f t="shared" si="19"/>
        <v>0</v>
      </c>
      <c r="BA38" s="35"/>
      <c r="BB38" s="35"/>
      <c r="BC38" s="35"/>
      <c r="BD38" s="35"/>
      <c r="BE38" s="35"/>
      <c r="BF38" s="35"/>
      <c r="BG38" s="135"/>
      <c r="BH38" s="141">
        <f t="shared" si="17"/>
        <v>0</v>
      </c>
      <c r="BI38" s="139">
        <f t="shared" si="10"/>
        <v>0</v>
      </c>
      <c r="BJ38" s="139">
        <f t="shared" si="10"/>
        <v>0</v>
      </c>
      <c r="BK38" s="139">
        <f t="shared" si="10"/>
        <v>0</v>
      </c>
      <c r="BL38" s="139">
        <f t="shared" si="10"/>
        <v>0</v>
      </c>
      <c r="BM38" s="139">
        <f t="shared" si="10"/>
        <v>0</v>
      </c>
      <c r="BN38" s="139">
        <f t="shared" si="10"/>
        <v>0</v>
      </c>
      <c r="BO38" s="140">
        <f t="shared" si="10"/>
        <v>0</v>
      </c>
    </row>
    <row r="39" spans="1:67" x14ac:dyDescent="0.2">
      <c r="A39" s="133"/>
      <c r="B39" s="134"/>
      <c r="C39" s="133"/>
      <c r="D39" s="130">
        <f t="shared" si="11"/>
        <v>0</v>
      </c>
      <c r="E39" s="35"/>
      <c r="F39" s="35"/>
      <c r="G39" s="35"/>
      <c r="H39" s="35"/>
      <c r="I39" s="35"/>
      <c r="J39" s="35"/>
      <c r="K39" s="135"/>
      <c r="L39" s="132">
        <f t="shared" si="12"/>
        <v>0</v>
      </c>
      <c r="M39" s="136"/>
      <c r="N39" s="35"/>
      <c r="O39" s="35"/>
      <c r="P39" s="35"/>
      <c r="Q39" s="35"/>
      <c r="R39" s="35"/>
      <c r="S39" s="137"/>
      <c r="T39" s="138">
        <f t="shared" si="13"/>
        <v>0</v>
      </c>
      <c r="U39" s="139">
        <f t="shared" si="14"/>
        <v>0</v>
      </c>
      <c r="V39" s="139">
        <f t="shared" si="8"/>
        <v>0</v>
      </c>
      <c r="W39" s="139">
        <f t="shared" si="8"/>
        <v>0</v>
      </c>
      <c r="X39" s="139">
        <f t="shared" si="8"/>
        <v>0</v>
      </c>
      <c r="Y39" s="139">
        <f t="shared" si="8"/>
        <v>0</v>
      </c>
      <c r="Z39" s="139">
        <f t="shared" si="8"/>
        <v>0</v>
      </c>
      <c r="AA39" s="140">
        <f t="shared" si="8"/>
        <v>0</v>
      </c>
      <c r="AB39" s="138">
        <f t="shared" si="15"/>
        <v>0</v>
      </c>
      <c r="AC39" s="139">
        <f t="shared" si="9"/>
        <v>0</v>
      </c>
      <c r="AD39" s="139">
        <f t="shared" si="9"/>
        <v>0</v>
      </c>
      <c r="AE39" s="139">
        <f t="shared" si="9"/>
        <v>0</v>
      </c>
      <c r="AF39" s="139">
        <f t="shared" si="9"/>
        <v>0</v>
      </c>
      <c r="AG39" s="139">
        <f t="shared" si="9"/>
        <v>0</v>
      </c>
      <c r="AH39" s="139">
        <f t="shared" si="9"/>
        <v>0</v>
      </c>
      <c r="AI39" s="140">
        <f t="shared" si="9"/>
        <v>0</v>
      </c>
      <c r="AJ39" s="138">
        <f t="shared" si="16"/>
        <v>0</v>
      </c>
      <c r="AK39" s="35"/>
      <c r="AL39" s="35"/>
      <c r="AM39" s="35"/>
      <c r="AN39" s="35"/>
      <c r="AO39" s="35"/>
      <c r="AP39" s="35"/>
      <c r="AQ39" s="135"/>
      <c r="AR39" s="141">
        <f t="shared" si="18"/>
        <v>0</v>
      </c>
      <c r="AS39" s="35"/>
      <c r="AT39" s="35"/>
      <c r="AU39" s="35"/>
      <c r="AV39" s="35"/>
      <c r="AW39" s="35"/>
      <c r="AX39" s="35"/>
      <c r="AY39" s="135"/>
      <c r="AZ39" s="141">
        <f t="shared" si="19"/>
        <v>0</v>
      </c>
      <c r="BA39" s="35"/>
      <c r="BB39" s="35"/>
      <c r="BC39" s="35"/>
      <c r="BD39" s="35"/>
      <c r="BE39" s="35"/>
      <c r="BF39" s="35"/>
      <c r="BG39" s="135"/>
      <c r="BH39" s="141">
        <f t="shared" si="17"/>
        <v>0</v>
      </c>
      <c r="BI39" s="139">
        <f t="shared" si="10"/>
        <v>0</v>
      </c>
      <c r="BJ39" s="139">
        <f t="shared" si="10"/>
        <v>0</v>
      </c>
      <c r="BK39" s="139">
        <f t="shared" si="10"/>
        <v>0</v>
      </c>
      <c r="BL39" s="139">
        <f t="shared" si="10"/>
        <v>0</v>
      </c>
      <c r="BM39" s="139">
        <f t="shared" si="10"/>
        <v>0</v>
      </c>
      <c r="BN39" s="139">
        <f t="shared" si="10"/>
        <v>0</v>
      </c>
      <c r="BO39" s="140">
        <f t="shared" si="10"/>
        <v>0</v>
      </c>
    </row>
    <row r="40" spans="1:67" x14ac:dyDescent="0.2">
      <c r="A40" s="133"/>
      <c r="B40" s="134"/>
      <c r="C40" s="133"/>
      <c r="D40" s="130">
        <f t="shared" si="11"/>
        <v>0</v>
      </c>
      <c r="E40" s="35"/>
      <c r="F40" s="35"/>
      <c r="G40" s="35"/>
      <c r="H40" s="35"/>
      <c r="I40" s="35"/>
      <c r="J40" s="35"/>
      <c r="K40" s="135"/>
      <c r="L40" s="132">
        <f t="shared" si="12"/>
        <v>0</v>
      </c>
      <c r="M40" s="136"/>
      <c r="N40" s="35"/>
      <c r="O40" s="35"/>
      <c r="P40" s="35"/>
      <c r="Q40" s="35"/>
      <c r="R40" s="35"/>
      <c r="S40" s="137"/>
      <c r="T40" s="138">
        <f t="shared" si="13"/>
        <v>0</v>
      </c>
      <c r="U40" s="139">
        <f t="shared" si="14"/>
        <v>0</v>
      </c>
      <c r="V40" s="139">
        <f t="shared" si="8"/>
        <v>0</v>
      </c>
      <c r="W40" s="139">
        <f t="shared" si="8"/>
        <v>0</v>
      </c>
      <c r="X40" s="139">
        <f t="shared" si="8"/>
        <v>0</v>
      </c>
      <c r="Y40" s="139">
        <f t="shared" si="8"/>
        <v>0</v>
      </c>
      <c r="Z40" s="139">
        <f t="shared" si="8"/>
        <v>0</v>
      </c>
      <c r="AA40" s="140">
        <f t="shared" si="8"/>
        <v>0</v>
      </c>
      <c r="AB40" s="138">
        <f t="shared" si="15"/>
        <v>0</v>
      </c>
      <c r="AC40" s="139">
        <f t="shared" si="9"/>
        <v>0</v>
      </c>
      <c r="AD40" s="139">
        <f t="shared" si="9"/>
        <v>0</v>
      </c>
      <c r="AE40" s="139">
        <f t="shared" si="9"/>
        <v>0</v>
      </c>
      <c r="AF40" s="139">
        <f t="shared" si="9"/>
        <v>0</v>
      </c>
      <c r="AG40" s="139">
        <f t="shared" si="9"/>
        <v>0</v>
      </c>
      <c r="AH40" s="139">
        <f t="shared" si="9"/>
        <v>0</v>
      </c>
      <c r="AI40" s="140">
        <f t="shared" si="9"/>
        <v>0</v>
      </c>
      <c r="AJ40" s="138">
        <f t="shared" si="16"/>
        <v>0</v>
      </c>
      <c r="AK40" s="35"/>
      <c r="AL40" s="35"/>
      <c r="AM40" s="35"/>
      <c r="AN40" s="35"/>
      <c r="AO40" s="35"/>
      <c r="AP40" s="35"/>
      <c r="AQ40" s="135"/>
      <c r="AR40" s="141">
        <f t="shared" si="18"/>
        <v>0</v>
      </c>
      <c r="AS40" s="35"/>
      <c r="AT40" s="35"/>
      <c r="AU40" s="35"/>
      <c r="AV40" s="35"/>
      <c r="AW40" s="35"/>
      <c r="AX40" s="35"/>
      <c r="AY40" s="135"/>
      <c r="AZ40" s="141">
        <f t="shared" si="19"/>
        <v>0</v>
      </c>
      <c r="BA40" s="35"/>
      <c r="BB40" s="35"/>
      <c r="BC40" s="35"/>
      <c r="BD40" s="35"/>
      <c r="BE40" s="35"/>
      <c r="BF40" s="35"/>
      <c r="BG40" s="135"/>
      <c r="BH40" s="141">
        <f t="shared" si="17"/>
        <v>0</v>
      </c>
      <c r="BI40" s="139">
        <f t="shared" si="10"/>
        <v>0</v>
      </c>
      <c r="BJ40" s="139">
        <f t="shared" si="10"/>
        <v>0</v>
      </c>
      <c r="BK40" s="139">
        <f t="shared" si="10"/>
        <v>0</v>
      </c>
      <c r="BL40" s="139">
        <f t="shared" si="10"/>
        <v>0</v>
      </c>
      <c r="BM40" s="139">
        <f t="shared" si="10"/>
        <v>0</v>
      </c>
      <c r="BN40" s="139">
        <f t="shared" si="10"/>
        <v>0</v>
      </c>
      <c r="BO40" s="140">
        <f t="shared" si="10"/>
        <v>0</v>
      </c>
    </row>
    <row r="41" spans="1:67" x14ac:dyDescent="0.2">
      <c r="A41" s="133"/>
      <c r="B41" s="134"/>
      <c r="C41" s="133"/>
      <c r="D41" s="130">
        <f t="shared" si="11"/>
        <v>0</v>
      </c>
      <c r="E41" s="35"/>
      <c r="F41" s="35"/>
      <c r="G41" s="35"/>
      <c r="H41" s="35"/>
      <c r="I41" s="35"/>
      <c r="J41" s="35"/>
      <c r="K41" s="135"/>
      <c r="L41" s="132">
        <f t="shared" si="12"/>
        <v>0</v>
      </c>
      <c r="M41" s="136"/>
      <c r="N41" s="35"/>
      <c r="O41" s="35"/>
      <c r="P41" s="35"/>
      <c r="Q41" s="35"/>
      <c r="R41" s="35"/>
      <c r="S41" s="137"/>
      <c r="T41" s="138">
        <f t="shared" si="13"/>
        <v>0</v>
      </c>
      <c r="U41" s="139">
        <f t="shared" si="14"/>
        <v>0</v>
      </c>
      <c r="V41" s="139">
        <f t="shared" ref="V41:V48" si="47">F41+N41</f>
        <v>0</v>
      </c>
      <c r="W41" s="139">
        <f t="shared" ref="W41:W48" si="48">G41+O41</f>
        <v>0</v>
      </c>
      <c r="X41" s="139">
        <f t="shared" ref="X41:X48" si="49">H41+P41</f>
        <v>0</v>
      </c>
      <c r="Y41" s="139">
        <f t="shared" ref="Y41:Y48" si="50">I41+Q41</f>
        <v>0</v>
      </c>
      <c r="Z41" s="139">
        <f t="shared" ref="Z41:Z48" si="51">J41+R41</f>
        <v>0</v>
      </c>
      <c r="AA41" s="140">
        <f t="shared" ref="AA41:AA48" si="52">K41+S41</f>
        <v>0</v>
      </c>
      <c r="AB41" s="138">
        <f t="shared" si="15"/>
        <v>0</v>
      </c>
      <c r="AC41" s="139">
        <f t="shared" ref="AC41:AI48" si="53">AK41+AS41</f>
        <v>0</v>
      </c>
      <c r="AD41" s="139">
        <f t="shared" si="53"/>
        <v>0</v>
      </c>
      <c r="AE41" s="139">
        <f t="shared" si="53"/>
        <v>0</v>
      </c>
      <c r="AF41" s="139">
        <f t="shared" si="53"/>
        <v>0</v>
      </c>
      <c r="AG41" s="139">
        <f t="shared" si="53"/>
        <v>0</v>
      </c>
      <c r="AH41" s="139">
        <f t="shared" si="53"/>
        <v>0</v>
      </c>
      <c r="AI41" s="140">
        <f t="shared" si="53"/>
        <v>0</v>
      </c>
      <c r="AJ41" s="138">
        <f t="shared" si="16"/>
        <v>0</v>
      </c>
      <c r="AK41" s="35"/>
      <c r="AL41" s="35"/>
      <c r="AM41" s="35"/>
      <c r="AN41" s="35"/>
      <c r="AO41" s="35"/>
      <c r="AP41" s="35"/>
      <c r="AQ41" s="135"/>
      <c r="AR41" s="141">
        <f t="shared" si="18"/>
        <v>0</v>
      </c>
      <c r="AS41" s="35"/>
      <c r="AT41" s="35"/>
      <c r="AU41" s="35"/>
      <c r="AV41" s="35"/>
      <c r="AW41" s="35"/>
      <c r="AX41" s="35"/>
      <c r="AY41" s="135"/>
      <c r="AZ41" s="141">
        <f t="shared" si="19"/>
        <v>0</v>
      </c>
      <c r="BA41" s="35"/>
      <c r="BB41" s="35"/>
      <c r="BC41" s="35"/>
      <c r="BD41" s="35"/>
      <c r="BE41" s="35"/>
      <c r="BF41" s="35"/>
      <c r="BG41" s="135"/>
      <c r="BH41" s="141">
        <f t="shared" si="17"/>
        <v>0</v>
      </c>
      <c r="BI41" s="139">
        <f t="shared" ref="BI41:BO48" si="54">U41-AC41</f>
        <v>0</v>
      </c>
      <c r="BJ41" s="139">
        <f t="shared" si="54"/>
        <v>0</v>
      </c>
      <c r="BK41" s="139">
        <f t="shared" si="54"/>
        <v>0</v>
      </c>
      <c r="BL41" s="139">
        <f t="shared" si="54"/>
        <v>0</v>
      </c>
      <c r="BM41" s="139">
        <f t="shared" si="54"/>
        <v>0</v>
      </c>
      <c r="BN41" s="139">
        <f t="shared" si="54"/>
        <v>0</v>
      </c>
      <c r="BO41" s="140">
        <f t="shared" si="54"/>
        <v>0</v>
      </c>
    </row>
    <row r="42" spans="1:67" x14ac:dyDescent="0.2">
      <c r="A42" s="133"/>
      <c r="B42" s="134"/>
      <c r="C42" s="133"/>
      <c r="D42" s="130">
        <f t="shared" si="11"/>
        <v>0</v>
      </c>
      <c r="E42" s="35"/>
      <c r="F42" s="35"/>
      <c r="G42" s="35"/>
      <c r="H42" s="35"/>
      <c r="I42" s="35"/>
      <c r="J42" s="35"/>
      <c r="K42" s="135"/>
      <c r="L42" s="132">
        <f t="shared" si="12"/>
        <v>0</v>
      </c>
      <c r="M42" s="136"/>
      <c r="N42" s="35"/>
      <c r="O42" s="35"/>
      <c r="P42" s="35"/>
      <c r="Q42" s="35"/>
      <c r="R42" s="35"/>
      <c r="S42" s="137"/>
      <c r="T42" s="138">
        <f t="shared" si="13"/>
        <v>0</v>
      </c>
      <c r="U42" s="139">
        <f t="shared" si="14"/>
        <v>0</v>
      </c>
      <c r="V42" s="139">
        <f t="shared" si="47"/>
        <v>0</v>
      </c>
      <c r="W42" s="139">
        <f t="shared" si="48"/>
        <v>0</v>
      </c>
      <c r="X42" s="139">
        <f t="shared" si="49"/>
        <v>0</v>
      </c>
      <c r="Y42" s="139">
        <f t="shared" si="50"/>
        <v>0</v>
      </c>
      <c r="Z42" s="139">
        <f t="shared" si="51"/>
        <v>0</v>
      </c>
      <c r="AA42" s="140">
        <f t="shared" si="52"/>
        <v>0</v>
      </c>
      <c r="AB42" s="138">
        <f t="shared" si="15"/>
        <v>0</v>
      </c>
      <c r="AC42" s="139">
        <f t="shared" si="53"/>
        <v>0</v>
      </c>
      <c r="AD42" s="139">
        <f t="shared" si="53"/>
        <v>0</v>
      </c>
      <c r="AE42" s="139">
        <f t="shared" si="53"/>
        <v>0</v>
      </c>
      <c r="AF42" s="139">
        <f t="shared" si="53"/>
        <v>0</v>
      </c>
      <c r="AG42" s="139">
        <f t="shared" si="53"/>
        <v>0</v>
      </c>
      <c r="AH42" s="139">
        <f t="shared" si="53"/>
        <v>0</v>
      </c>
      <c r="AI42" s="140">
        <f t="shared" si="53"/>
        <v>0</v>
      </c>
      <c r="AJ42" s="138">
        <f t="shared" si="16"/>
        <v>0</v>
      </c>
      <c r="AK42" s="35"/>
      <c r="AL42" s="35"/>
      <c r="AM42" s="35"/>
      <c r="AN42" s="35"/>
      <c r="AO42" s="35"/>
      <c r="AP42" s="35"/>
      <c r="AQ42" s="135"/>
      <c r="AR42" s="141">
        <f t="shared" si="18"/>
        <v>0</v>
      </c>
      <c r="AS42" s="35"/>
      <c r="AT42" s="35"/>
      <c r="AU42" s="35"/>
      <c r="AV42" s="35"/>
      <c r="AW42" s="35"/>
      <c r="AX42" s="35"/>
      <c r="AY42" s="135"/>
      <c r="AZ42" s="141">
        <f t="shared" si="19"/>
        <v>0</v>
      </c>
      <c r="BA42" s="35"/>
      <c r="BB42" s="35"/>
      <c r="BC42" s="35"/>
      <c r="BD42" s="35"/>
      <c r="BE42" s="35"/>
      <c r="BF42" s="35"/>
      <c r="BG42" s="135"/>
      <c r="BH42" s="141">
        <f t="shared" si="17"/>
        <v>0</v>
      </c>
      <c r="BI42" s="139">
        <f t="shared" si="54"/>
        <v>0</v>
      </c>
      <c r="BJ42" s="139">
        <f t="shared" si="54"/>
        <v>0</v>
      </c>
      <c r="BK42" s="139">
        <f t="shared" si="54"/>
        <v>0</v>
      </c>
      <c r="BL42" s="139">
        <f t="shared" si="54"/>
        <v>0</v>
      </c>
      <c r="BM42" s="139">
        <f t="shared" si="54"/>
        <v>0</v>
      </c>
      <c r="BN42" s="139">
        <f t="shared" si="54"/>
        <v>0</v>
      </c>
      <c r="BO42" s="140">
        <f t="shared" si="54"/>
        <v>0</v>
      </c>
    </row>
    <row r="43" spans="1:67" x14ac:dyDescent="0.2">
      <c r="A43" s="133"/>
      <c r="B43" s="134"/>
      <c r="C43" s="133"/>
      <c r="D43" s="130">
        <f t="shared" si="11"/>
        <v>0</v>
      </c>
      <c r="E43" s="35"/>
      <c r="F43" s="35"/>
      <c r="G43" s="35"/>
      <c r="H43" s="35"/>
      <c r="I43" s="35"/>
      <c r="J43" s="35"/>
      <c r="K43" s="135"/>
      <c r="L43" s="132">
        <f t="shared" si="12"/>
        <v>0</v>
      </c>
      <c r="M43" s="136"/>
      <c r="N43" s="35"/>
      <c r="O43" s="35"/>
      <c r="P43" s="35"/>
      <c r="Q43" s="35"/>
      <c r="R43" s="35"/>
      <c r="S43" s="137"/>
      <c r="T43" s="138">
        <f t="shared" si="13"/>
        <v>0</v>
      </c>
      <c r="U43" s="139">
        <f t="shared" si="14"/>
        <v>0</v>
      </c>
      <c r="V43" s="139">
        <f t="shared" si="47"/>
        <v>0</v>
      </c>
      <c r="W43" s="139">
        <f t="shared" si="48"/>
        <v>0</v>
      </c>
      <c r="X43" s="139">
        <f t="shared" si="49"/>
        <v>0</v>
      </c>
      <c r="Y43" s="139">
        <f t="shared" si="50"/>
        <v>0</v>
      </c>
      <c r="Z43" s="139">
        <f t="shared" si="51"/>
        <v>0</v>
      </c>
      <c r="AA43" s="140">
        <f t="shared" si="52"/>
        <v>0</v>
      </c>
      <c r="AB43" s="138">
        <f t="shared" si="15"/>
        <v>0</v>
      </c>
      <c r="AC43" s="139">
        <f t="shared" si="53"/>
        <v>0</v>
      </c>
      <c r="AD43" s="139">
        <f t="shared" si="53"/>
        <v>0</v>
      </c>
      <c r="AE43" s="139">
        <f t="shared" si="53"/>
        <v>0</v>
      </c>
      <c r="AF43" s="139">
        <f t="shared" si="53"/>
        <v>0</v>
      </c>
      <c r="AG43" s="139">
        <f t="shared" si="53"/>
        <v>0</v>
      </c>
      <c r="AH43" s="139">
        <f t="shared" si="53"/>
        <v>0</v>
      </c>
      <c r="AI43" s="140">
        <f t="shared" si="53"/>
        <v>0</v>
      </c>
      <c r="AJ43" s="138">
        <f t="shared" si="16"/>
        <v>0</v>
      </c>
      <c r="AK43" s="35"/>
      <c r="AL43" s="35"/>
      <c r="AM43" s="35"/>
      <c r="AN43" s="35"/>
      <c r="AO43" s="35"/>
      <c r="AP43" s="35"/>
      <c r="AQ43" s="135"/>
      <c r="AR43" s="141">
        <f t="shared" si="18"/>
        <v>0</v>
      </c>
      <c r="AS43" s="35"/>
      <c r="AT43" s="35"/>
      <c r="AU43" s="35"/>
      <c r="AV43" s="35"/>
      <c r="AW43" s="35"/>
      <c r="AX43" s="35"/>
      <c r="AY43" s="135"/>
      <c r="AZ43" s="141">
        <f t="shared" si="19"/>
        <v>0</v>
      </c>
      <c r="BA43" s="35"/>
      <c r="BB43" s="35"/>
      <c r="BC43" s="35"/>
      <c r="BD43" s="35"/>
      <c r="BE43" s="35"/>
      <c r="BF43" s="35"/>
      <c r="BG43" s="135"/>
      <c r="BH43" s="141">
        <f t="shared" si="17"/>
        <v>0</v>
      </c>
      <c r="BI43" s="139">
        <f t="shared" si="54"/>
        <v>0</v>
      </c>
      <c r="BJ43" s="139">
        <f t="shared" si="54"/>
        <v>0</v>
      </c>
      <c r="BK43" s="139">
        <f t="shared" si="54"/>
        <v>0</v>
      </c>
      <c r="BL43" s="139">
        <f t="shared" si="54"/>
        <v>0</v>
      </c>
      <c r="BM43" s="139">
        <f t="shared" si="54"/>
        <v>0</v>
      </c>
      <c r="BN43" s="139">
        <f t="shared" si="54"/>
        <v>0</v>
      </c>
      <c r="BO43" s="140">
        <f t="shared" si="54"/>
        <v>0</v>
      </c>
    </row>
    <row r="44" spans="1:67" x14ac:dyDescent="0.2">
      <c r="A44" s="133"/>
      <c r="B44" s="134"/>
      <c r="C44" s="133"/>
      <c r="D44" s="130">
        <f t="shared" si="11"/>
        <v>0</v>
      </c>
      <c r="E44" s="35"/>
      <c r="F44" s="35"/>
      <c r="G44" s="35"/>
      <c r="H44" s="35"/>
      <c r="I44" s="35"/>
      <c r="J44" s="35"/>
      <c r="K44" s="135"/>
      <c r="L44" s="132">
        <f t="shared" si="12"/>
        <v>0</v>
      </c>
      <c r="M44" s="136"/>
      <c r="N44" s="35"/>
      <c r="O44" s="35"/>
      <c r="P44" s="35"/>
      <c r="Q44" s="35"/>
      <c r="R44" s="35"/>
      <c r="S44" s="137"/>
      <c r="T44" s="138">
        <f t="shared" si="13"/>
        <v>0</v>
      </c>
      <c r="U44" s="139">
        <f t="shared" si="14"/>
        <v>0</v>
      </c>
      <c r="V44" s="139">
        <f t="shared" si="47"/>
        <v>0</v>
      </c>
      <c r="W44" s="139">
        <f t="shared" si="48"/>
        <v>0</v>
      </c>
      <c r="X44" s="139">
        <f t="shared" si="49"/>
        <v>0</v>
      </c>
      <c r="Y44" s="139">
        <f t="shared" si="50"/>
        <v>0</v>
      </c>
      <c r="Z44" s="139">
        <f t="shared" si="51"/>
        <v>0</v>
      </c>
      <c r="AA44" s="140">
        <f t="shared" si="52"/>
        <v>0</v>
      </c>
      <c r="AB44" s="138">
        <f t="shared" si="15"/>
        <v>0</v>
      </c>
      <c r="AC44" s="139">
        <f t="shared" si="53"/>
        <v>0</v>
      </c>
      <c r="AD44" s="139">
        <f t="shared" si="53"/>
        <v>0</v>
      </c>
      <c r="AE44" s="139">
        <f t="shared" si="53"/>
        <v>0</v>
      </c>
      <c r="AF44" s="139">
        <f t="shared" si="53"/>
        <v>0</v>
      </c>
      <c r="AG44" s="139">
        <f t="shared" si="53"/>
        <v>0</v>
      </c>
      <c r="AH44" s="139">
        <f t="shared" si="53"/>
        <v>0</v>
      </c>
      <c r="AI44" s="140">
        <f t="shared" si="53"/>
        <v>0</v>
      </c>
      <c r="AJ44" s="138">
        <f t="shared" si="16"/>
        <v>0</v>
      </c>
      <c r="AK44" s="35"/>
      <c r="AL44" s="35"/>
      <c r="AM44" s="35"/>
      <c r="AN44" s="35"/>
      <c r="AO44" s="35"/>
      <c r="AP44" s="35"/>
      <c r="AQ44" s="135"/>
      <c r="AR44" s="141">
        <f t="shared" si="18"/>
        <v>0</v>
      </c>
      <c r="AS44" s="35"/>
      <c r="AT44" s="35"/>
      <c r="AU44" s="35"/>
      <c r="AV44" s="35"/>
      <c r="AW44" s="35"/>
      <c r="AX44" s="35"/>
      <c r="AY44" s="135"/>
      <c r="AZ44" s="141">
        <f t="shared" si="19"/>
        <v>0</v>
      </c>
      <c r="BA44" s="35"/>
      <c r="BB44" s="35"/>
      <c r="BC44" s="35"/>
      <c r="BD44" s="35"/>
      <c r="BE44" s="35"/>
      <c r="BF44" s="35"/>
      <c r="BG44" s="135"/>
      <c r="BH44" s="141">
        <f t="shared" si="17"/>
        <v>0</v>
      </c>
      <c r="BI44" s="139">
        <f t="shared" si="54"/>
        <v>0</v>
      </c>
      <c r="BJ44" s="139">
        <f t="shared" si="54"/>
        <v>0</v>
      </c>
      <c r="BK44" s="139">
        <f t="shared" si="54"/>
        <v>0</v>
      </c>
      <c r="BL44" s="139">
        <f t="shared" si="54"/>
        <v>0</v>
      </c>
      <c r="BM44" s="139">
        <f t="shared" si="54"/>
        <v>0</v>
      </c>
      <c r="BN44" s="139">
        <f t="shared" si="54"/>
        <v>0</v>
      </c>
      <c r="BO44" s="140">
        <f t="shared" si="54"/>
        <v>0</v>
      </c>
    </row>
    <row r="45" spans="1:67" x14ac:dyDescent="0.2">
      <c r="A45" s="133"/>
      <c r="B45" s="134"/>
      <c r="C45" s="133"/>
      <c r="D45" s="130">
        <f t="shared" si="11"/>
        <v>0</v>
      </c>
      <c r="E45" s="35"/>
      <c r="F45" s="35"/>
      <c r="G45" s="35"/>
      <c r="H45" s="35"/>
      <c r="I45" s="35"/>
      <c r="J45" s="35"/>
      <c r="K45" s="135"/>
      <c r="L45" s="132">
        <f t="shared" si="12"/>
        <v>0</v>
      </c>
      <c r="M45" s="136"/>
      <c r="N45" s="35"/>
      <c r="O45" s="35"/>
      <c r="P45" s="35"/>
      <c r="Q45" s="35"/>
      <c r="R45" s="35"/>
      <c r="S45" s="137"/>
      <c r="T45" s="138">
        <f t="shared" si="13"/>
        <v>0</v>
      </c>
      <c r="U45" s="139">
        <f t="shared" si="14"/>
        <v>0</v>
      </c>
      <c r="V45" s="139">
        <f t="shared" si="47"/>
        <v>0</v>
      </c>
      <c r="W45" s="139">
        <f t="shared" si="48"/>
        <v>0</v>
      </c>
      <c r="X45" s="139">
        <f t="shared" si="49"/>
        <v>0</v>
      </c>
      <c r="Y45" s="139">
        <f t="shared" si="50"/>
        <v>0</v>
      </c>
      <c r="Z45" s="139">
        <f t="shared" si="51"/>
        <v>0</v>
      </c>
      <c r="AA45" s="140">
        <f t="shared" si="52"/>
        <v>0</v>
      </c>
      <c r="AB45" s="138">
        <f t="shared" si="15"/>
        <v>0</v>
      </c>
      <c r="AC45" s="139">
        <f t="shared" si="53"/>
        <v>0</v>
      </c>
      <c r="AD45" s="139">
        <f t="shared" si="53"/>
        <v>0</v>
      </c>
      <c r="AE45" s="139">
        <f t="shared" si="53"/>
        <v>0</v>
      </c>
      <c r="AF45" s="139">
        <f t="shared" si="53"/>
        <v>0</v>
      </c>
      <c r="AG45" s="139">
        <f t="shared" si="53"/>
        <v>0</v>
      </c>
      <c r="AH45" s="139">
        <f t="shared" si="53"/>
        <v>0</v>
      </c>
      <c r="AI45" s="140">
        <f t="shared" si="53"/>
        <v>0</v>
      </c>
      <c r="AJ45" s="138">
        <f t="shared" si="16"/>
        <v>0</v>
      </c>
      <c r="AK45" s="35"/>
      <c r="AL45" s="35"/>
      <c r="AM45" s="35"/>
      <c r="AN45" s="35"/>
      <c r="AO45" s="35"/>
      <c r="AP45" s="35"/>
      <c r="AQ45" s="135"/>
      <c r="AR45" s="141">
        <f t="shared" si="18"/>
        <v>0</v>
      </c>
      <c r="AS45" s="35"/>
      <c r="AT45" s="35"/>
      <c r="AU45" s="35"/>
      <c r="AV45" s="35"/>
      <c r="AW45" s="35"/>
      <c r="AX45" s="35"/>
      <c r="AY45" s="135"/>
      <c r="AZ45" s="141">
        <f t="shared" si="19"/>
        <v>0</v>
      </c>
      <c r="BA45" s="35"/>
      <c r="BB45" s="35"/>
      <c r="BC45" s="35"/>
      <c r="BD45" s="35"/>
      <c r="BE45" s="35"/>
      <c r="BF45" s="35"/>
      <c r="BG45" s="135"/>
      <c r="BH45" s="141">
        <f t="shared" si="17"/>
        <v>0</v>
      </c>
      <c r="BI45" s="139">
        <f t="shared" si="54"/>
        <v>0</v>
      </c>
      <c r="BJ45" s="139">
        <f t="shared" si="54"/>
        <v>0</v>
      </c>
      <c r="BK45" s="139">
        <f t="shared" si="54"/>
        <v>0</v>
      </c>
      <c r="BL45" s="139">
        <f t="shared" si="54"/>
        <v>0</v>
      </c>
      <c r="BM45" s="139">
        <f t="shared" si="54"/>
        <v>0</v>
      </c>
      <c r="BN45" s="139">
        <f t="shared" si="54"/>
        <v>0</v>
      </c>
      <c r="BO45" s="140">
        <f t="shared" si="54"/>
        <v>0</v>
      </c>
    </row>
    <row r="46" spans="1:67" x14ac:dyDescent="0.2">
      <c r="A46" s="133"/>
      <c r="B46" s="134"/>
      <c r="C46" s="133"/>
      <c r="D46" s="130">
        <f t="shared" si="11"/>
        <v>0</v>
      </c>
      <c r="E46" s="35"/>
      <c r="F46" s="35"/>
      <c r="G46" s="35"/>
      <c r="H46" s="35"/>
      <c r="I46" s="35"/>
      <c r="J46" s="35"/>
      <c r="K46" s="135"/>
      <c r="L46" s="132">
        <f t="shared" si="12"/>
        <v>0</v>
      </c>
      <c r="M46" s="136"/>
      <c r="N46" s="35"/>
      <c r="O46" s="35"/>
      <c r="P46" s="35"/>
      <c r="Q46" s="35"/>
      <c r="R46" s="35"/>
      <c r="S46" s="137"/>
      <c r="T46" s="138">
        <f t="shared" si="13"/>
        <v>0</v>
      </c>
      <c r="U46" s="139">
        <f t="shared" si="14"/>
        <v>0</v>
      </c>
      <c r="V46" s="139">
        <f t="shared" si="47"/>
        <v>0</v>
      </c>
      <c r="W46" s="139">
        <f t="shared" si="48"/>
        <v>0</v>
      </c>
      <c r="X46" s="139">
        <f t="shared" si="49"/>
        <v>0</v>
      </c>
      <c r="Y46" s="139">
        <f t="shared" si="50"/>
        <v>0</v>
      </c>
      <c r="Z46" s="139">
        <f t="shared" si="51"/>
        <v>0</v>
      </c>
      <c r="AA46" s="140">
        <f t="shared" si="52"/>
        <v>0</v>
      </c>
      <c r="AB46" s="138">
        <f t="shared" si="15"/>
        <v>0</v>
      </c>
      <c r="AC46" s="139">
        <f t="shared" si="53"/>
        <v>0</v>
      </c>
      <c r="AD46" s="139">
        <f t="shared" si="53"/>
        <v>0</v>
      </c>
      <c r="AE46" s="139">
        <f t="shared" si="53"/>
        <v>0</v>
      </c>
      <c r="AF46" s="139">
        <f t="shared" si="53"/>
        <v>0</v>
      </c>
      <c r="AG46" s="139">
        <f t="shared" si="53"/>
        <v>0</v>
      </c>
      <c r="AH46" s="139">
        <f t="shared" si="53"/>
        <v>0</v>
      </c>
      <c r="AI46" s="140">
        <f t="shared" si="53"/>
        <v>0</v>
      </c>
      <c r="AJ46" s="138">
        <f t="shared" si="16"/>
        <v>0</v>
      </c>
      <c r="AK46" s="35"/>
      <c r="AL46" s="35"/>
      <c r="AM46" s="35"/>
      <c r="AN46" s="35"/>
      <c r="AO46" s="35"/>
      <c r="AP46" s="35"/>
      <c r="AQ46" s="135"/>
      <c r="AR46" s="141">
        <f t="shared" si="18"/>
        <v>0</v>
      </c>
      <c r="AS46" s="35"/>
      <c r="AT46" s="35"/>
      <c r="AU46" s="35"/>
      <c r="AV46" s="35"/>
      <c r="AW46" s="35"/>
      <c r="AX46" s="35"/>
      <c r="AY46" s="135"/>
      <c r="AZ46" s="141">
        <f t="shared" si="19"/>
        <v>0</v>
      </c>
      <c r="BA46" s="35"/>
      <c r="BB46" s="35"/>
      <c r="BC46" s="35"/>
      <c r="BD46" s="35"/>
      <c r="BE46" s="35"/>
      <c r="BF46" s="35"/>
      <c r="BG46" s="135"/>
      <c r="BH46" s="141">
        <f t="shared" si="17"/>
        <v>0</v>
      </c>
      <c r="BI46" s="139">
        <f t="shared" si="54"/>
        <v>0</v>
      </c>
      <c r="BJ46" s="139">
        <f t="shared" si="54"/>
        <v>0</v>
      </c>
      <c r="BK46" s="139">
        <f t="shared" si="54"/>
        <v>0</v>
      </c>
      <c r="BL46" s="139">
        <f t="shared" si="54"/>
        <v>0</v>
      </c>
      <c r="BM46" s="139">
        <f t="shared" si="54"/>
        <v>0</v>
      </c>
      <c r="BN46" s="139">
        <f t="shared" si="54"/>
        <v>0</v>
      </c>
      <c r="BO46" s="140">
        <f t="shared" si="54"/>
        <v>0</v>
      </c>
    </row>
    <row r="47" spans="1:67" x14ac:dyDescent="0.2">
      <c r="A47" s="133"/>
      <c r="B47" s="134"/>
      <c r="C47" s="133"/>
      <c r="D47" s="130">
        <f t="shared" si="11"/>
        <v>0</v>
      </c>
      <c r="E47" s="35"/>
      <c r="F47" s="35"/>
      <c r="G47" s="35"/>
      <c r="H47" s="35"/>
      <c r="I47" s="35"/>
      <c r="J47" s="35"/>
      <c r="K47" s="135"/>
      <c r="L47" s="132">
        <f t="shared" si="12"/>
        <v>0</v>
      </c>
      <c r="M47" s="136"/>
      <c r="N47" s="35"/>
      <c r="O47" s="35"/>
      <c r="P47" s="35"/>
      <c r="Q47" s="35"/>
      <c r="R47" s="35"/>
      <c r="S47" s="137"/>
      <c r="T47" s="138">
        <f t="shared" si="13"/>
        <v>0</v>
      </c>
      <c r="U47" s="139">
        <f t="shared" si="14"/>
        <v>0</v>
      </c>
      <c r="V47" s="139">
        <f t="shared" si="47"/>
        <v>0</v>
      </c>
      <c r="W47" s="139">
        <f t="shared" si="48"/>
        <v>0</v>
      </c>
      <c r="X47" s="139">
        <f t="shared" si="49"/>
        <v>0</v>
      </c>
      <c r="Y47" s="139">
        <f t="shared" si="50"/>
        <v>0</v>
      </c>
      <c r="Z47" s="139">
        <f t="shared" si="51"/>
        <v>0</v>
      </c>
      <c r="AA47" s="140">
        <f t="shared" si="52"/>
        <v>0</v>
      </c>
      <c r="AB47" s="138">
        <f t="shared" si="15"/>
        <v>0</v>
      </c>
      <c r="AC47" s="139">
        <f t="shared" si="53"/>
        <v>0</v>
      </c>
      <c r="AD47" s="139">
        <f t="shared" si="53"/>
        <v>0</v>
      </c>
      <c r="AE47" s="139">
        <f t="shared" si="53"/>
        <v>0</v>
      </c>
      <c r="AF47" s="139">
        <f t="shared" si="53"/>
        <v>0</v>
      </c>
      <c r="AG47" s="139">
        <f t="shared" si="53"/>
        <v>0</v>
      </c>
      <c r="AH47" s="139">
        <f t="shared" si="53"/>
        <v>0</v>
      </c>
      <c r="AI47" s="140">
        <f t="shared" si="53"/>
        <v>0</v>
      </c>
      <c r="AJ47" s="138">
        <f t="shared" si="16"/>
        <v>0</v>
      </c>
      <c r="AK47" s="35"/>
      <c r="AL47" s="35"/>
      <c r="AM47" s="35"/>
      <c r="AN47" s="35"/>
      <c r="AO47" s="35"/>
      <c r="AP47" s="35"/>
      <c r="AQ47" s="135"/>
      <c r="AR47" s="141">
        <f t="shared" si="18"/>
        <v>0</v>
      </c>
      <c r="AS47" s="35"/>
      <c r="AT47" s="35"/>
      <c r="AU47" s="35"/>
      <c r="AV47" s="35"/>
      <c r="AW47" s="35"/>
      <c r="AX47" s="35"/>
      <c r="AY47" s="135"/>
      <c r="AZ47" s="141">
        <f t="shared" si="19"/>
        <v>0</v>
      </c>
      <c r="BA47" s="35"/>
      <c r="BB47" s="35"/>
      <c r="BC47" s="35"/>
      <c r="BD47" s="35"/>
      <c r="BE47" s="35"/>
      <c r="BF47" s="35"/>
      <c r="BG47" s="135"/>
      <c r="BH47" s="141">
        <f>BI47+BJ47+BK47+BL47+BM47+BN47+BO47</f>
        <v>0</v>
      </c>
      <c r="BI47" s="139">
        <f t="shared" si="54"/>
        <v>0</v>
      </c>
      <c r="BJ47" s="139">
        <f t="shared" si="54"/>
        <v>0</v>
      </c>
      <c r="BK47" s="139">
        <f t="shared" si="54"/>
        <v>0</v>
      </c>
      <c r="BL47" s="139">
        <f t="shared" si="54"/>
        <v>0</v>
      </c>
      <c r="BM47" s="139">
        <f t="shared" si="54"/>
        <v>0</v>
      </c>
      <c r="BN47" s="139">
        <f t="shared" si="54"/>
        <v>0</v>
      </c>
      <c r="BO47" s="140">
        <f t="shared" si="54"/>
        <v>0</v>
      </c>
    </row>
    <row r="48" spans="1:67" ht="13.5" thickBot="1" x14ac:dyDescent="0.25">
      <c r="A48" s="142"/>
      <c r="B48" s="143"/>
      <c r="C48" s="142"/>
      <c r="D48" s="144">
        <f t="shared" si="11"/>
        <v>0</v>
      </c>
      <c r="E48" s="145"/>
      <c r="F48" s="145"/>
      <c r="G48" s="145"/>
      <c r="H48" s="145"/>
      <c r="I48" s="145"/>
      <c r="J48" s="145"/>
      <c r="K48" s="146"/>
      <c r="L48" s="147">
        <f t="shared" si="12"/>
        <v>0</v>
      </c>
      <c r="M48" s="148"/>
      <c r="N48" s="145"/>
      <c r="O48" s="145"/>
      <c r="P48" s="145"/>
      <c r="Q48" s="145"/>
      <c r="R48" s="145"/>
      <c r="S48" s="149"/>
      <c r="T48" s="150">
        <f t="shared" si="13"/>
        <v>0</v>
      </c>
      <c r="U48" s="151">
        <f t="shared" si="14"/>
        <v>0</v>
      </c>
      <c r="V48" s="151">
        <f t="shared" si="47"/>
        <v>0</v>
      </c>
      <c r="W48" s="151">
        <f t="shared" si="48"/>
        <v>0</v>
      </c>
      <c r="X48" s="151">
        <f t="shared" si="49"/>
        <v>0</v>
      </c>
      <c r="Y48" s="151">
        <f t="shared" si="50"/>
        <v>0</v>
      </c>
      <c r="Z48" s="151">
        <f t="shared" si="51"/>
        <v>0</v>
      </c>
      <c r="AA48" s="152">
        <f t="shared" si="52"/>
        <v>0</v>
      </c>
      <c r="AB48" s="150">
        <f t="shared" si="15"/>
        <v>0</v>
      </c>
      <c r="AC48" s="151">
        <f t="shared" si="53"/>
        <v>0</v>
      </c>
      <c r="AD48" s="151">
        <f t="shared" si="53"/>
        <v>0</v>
      </c>
      <c r="AE48" s="151">
        <f t="shared" si="53"/>
        <v>0</v>
      </c>
      <c r="AF48" s="151">
        <f t="shared" si="53"/>
        <v>0</v>
      </c>
      <c r="AG48" s="151">
        <f t="shared" si="53"/>
        <v>0</v>
      </c>
      <c r="AH48" s="151">
        <f t="shared" si="53"/>
        <v>0</v>
      </c>
      <c r="AI48" s="152">
        <f t="shared" si="53"/>
        <v>0</v>
      </c>
      <c r="AJ48" s="150">
        <f t="shared" si="16"/>
        <v>0</v>
      </c>
      <c r="AK48" s="145"/>
      <c r="AL48" s="145"/>
      <c r="AM48" s="145"/>
      <c r="AN48" s="145"/>
      <c r="AO48" s="145"/>
      <c r="AP48" s="145"/>
      <c r="AQ48" s="146"/>
      <c r="AR48" s="153">
        <f t="shared" si="18"/>
        <v>0</v>
      </c>
      <c r="AS48" s="145"/>
      <c r="AT48" s="145"/>
      <c r="AU48" s="145"/>
      <c r="AV48" s="145"/>
      <c r="AW48" s="145"/>
      <c r="AX48" s="145"/>
      <c r="AY48" s="146"/>
      <c r="AZ48" s="153">
        <f t="shared" si="19"/>
        <v>0</v>
      </c>
      <c r="BA48" s="145"/>
      <c r="BB48" s="145"/>
      <c r="BC48" s="145"/>
      <c r="BD48" s="145"/>
      <c r="BE48" s="145"/>
      <c r="BF48" s="145"/>
      <c r="BG48" s="146"/>
      <c r="BH48" s="153">
        <f t="shared" si="17"/>
        <v>0</v>
      </c>
      <c r="BI48" s="151">
        <f t="shared" si="54"/>
        <v>0</v>
      </c>
      <c r="BJ48" s="151">
        <f t="shared" si="54"/>
        <v>0</v>
      </c>
      <c r="BK48" s="151">
        <f t="shared" si="54"/>
        <v>0</v>
      </c>
      <c r="BL48" s="151">
        <f t="shared" si="54"/>
        <v>0</v>
      </c>
      <c r="BM48" s="151">
        <f t="shared" si="54"/>
        <v>0</v>
      </c>
      <c r="BN48" s="151">
        <f t="shared" si="54"/>
        <v>0</v>
      </c>
      <c r="BO48" s="152">
        <f t="shared" si="54"/>
        <v>0</v>
      </c>
    </row>
    <row r="50" spans="2:61" ht="15.75" x14ac:dyDescent="0.25">
      <c r="B50" s="154"/>
      <c r="C50" s="154"/>
      <c r="D50" s="34"/>
      <c r="E50" s="34"/>
      <c r="F50" s="34"/>
      <c r="BA50" s="957" t="s">
        <v>52</v>
      </c>
      <c r="BB50" s="957"/>
      <c r="BC50" s="957"/>
      <c r="BD50" s="957"/>
      <c r="BE50" s="957"/>
      <c r="BF50" s="957"/>
      <c r="BG50" s="957"/>
      <c r="BH50" s="957"/>
      <c r="BI50" s="957"/>
    </row>
    <row r="51" spans="2:61" ht="16.5" x14ac:dyDescent="0.25">
      <c r="AJ51" s="155" t="s">
        <v>752</v>
      </c>
      <c r="AO51" s="37" t="s">
        <v>777</v>
      </c>
      <c r="AP51" s="38"/>
      <c r="AQ51" s="38"/>
      <c r="AR51" s="39"/>
      <c r="AS51" s="39"/>
      <c r="AT51" s="39"/>
      <c r="AU51" s="39"/>
      <c r="AV51" s="84" t="s">
        <v>778</v>
      </c>
      <c r="AW51" s="82"/>
      <c r="AX51" s="82"/>
      <c r="AY51" s="82"/>
      <c r="AZ51" s="13"/>
      <c r="BA51" s="13"/>
      <c r="BE51" s="604" t="s">
        <v>671</v>
      </c>
    </row>
    <row r="52" spans="2:61" ht="16.5" x14ac:dyDescent="0.25">
      <c r="AJ52" s="156"/>
      <c r="AO52" s="37"/>
      <c r="AP52" s="38"/>
      <c r="AQ52" s="38"/>
      <c r="AR52" s="39"/>
      <c r="AS52" s="39"/>
      <c r="AT52" s="39"/>
      <c r="AU52" s="39"/>
      <c r="AV52" s="97"/>
      <c r="AW52" s="97"/>
      <c r="AX52" s="97"/>
      <c r="AY52" s="97"/>
      <c r="AZ52" s="13"/>
      <c r="BA52" s="13"/>
      <c r="BE52" s="33" t="s">
        <v>679</v>
      </c>
    </row>
    <row r="53" spans="2:61" x14ac:dyDescent="0.2">
      <c r="AJ53" s="5"/>
      <c r="AO53" s="44" t="s">
        <v>754</v>
      </c>
      <c r="AP53" s="5"/>
      <c r="AQ53" s="5"/>
      <c r="AR53" s="5"/>
      <c r="AS53" s="5"/>
      <c r="AT53" s="5"/>
      <c r="AU53" s="5"/>
      <c r="AV53" s="44" t="s">
        <v>773</v>
      </c>
      <c r="AW53" s="5"/>
      <c r="AX53" s="5"/>
      <c r="AY53" s="5"/>
      <c r="AZ53" s="5"/>
      <c r="BA53" s="5"/>
    </row>
  </sheetData>
  <mergeCells count="31">
    <mergeCell ref="C2:AA2"/>
    <mergeCell ref="A4:A8"/>
    <mergeCell ref="B4:B7"/>
    <mergeCell ref="C4:C8"/>
    <mergeCell ref="D4:K5"/>
    <mergeCell ref="L4:S5"/>
    <mergeCell ref="T4:AA5"/>
    <mergeCell ref="D6:D7"/>
    <mergeCell ref="E6:K6"/>
    <mergeCell ref="L6:L7"/>
    <mergeCell ref="M6:S6"/>
    <mergeCell ref="T6:T7"/>
    <mergeCell ref="U6:AA6"/>
    <mergeCell ref="BA50:BI50"/>
    <mergeCell ref="AK6:AQ6"/>
    <mergeCell ref="AR6:AR7"/>
    <mergeCell ref="AS6:AY6"/>
    <mergeCell ref="AZ6:AZ7"/>
    <mergeCell ref="BA6:BG6"/>
    <mergeCell ref="BH6:BH7"/>
    <mergeCell ref="AB4:AI5"/>
    <mergeCell ref="AJ4:AY4"/>
    <mergeCell ref="AZ4:BG4"/>
    <mergeCell ref="BH4:BO5"/>
    <mergeCell ref="AB6:AB7"/>
    <mergeCell ref="AC6:AI6"/>
    <mergeCell ref="BI6:BO6"/>
    <mergeCell ref="AJ6:AJ7"/>
    <mergeCell ref="AJ5:AQ5"/>
    <mergeCell ref="AR5:AY5"/>
    <mergeCell ref="AZ5:BG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colBreaks count="1" manualBreakCount="1">
    <brk id="3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T62"/>
  <sheetViews>
    <sheetView topLeftCell="G1" zoomScaleNormal="100" workbookViewId="0">
      <selection activeCell="AG15" sqref="AG15"/>
    </sheetView>
  </sheetViews>
  <sheetFormatPr defaultRowHeight="12.75" x14ac:dyDescent="0.2"/>
  <cols>
    <col min="1" max="1" width="5.5703125" bestFit="1" customWidth="1"/>
    <col min="2" max="2" width="32.7109375" customWidth="1"/>
    <col min="3" max="3" width="7.140625" customWidth="1"/>
    <col min="4" max="24" width="4.7109375" customWidth="1"/>
    <col min="25" max="25" width="6.7109375" customWidth="1"/>
    <col min="26" max="46" width="4.7109375" customWidth="1"/>
    <col min="257" max="257" width="5.5703125" bestFit="1" customWidth="1"/>
    <col min="258" max="258" width="32.7109375" customWidth="1"/>
    <col min="259" max="259" width="7.7109375" customWidth="1"/>
    <col min="260" max="280" width="4.7109375" customWidth="1"/>
    <col min="281" max="281" width="9" customWidth="1"/>
    <col min="282" max="302" width="4.7109375" customWidth="1"/>
    <col min="513" max="513" width="5.5703125" bestFit="1" customWidth="1"/>
    <col min="514" max="514" width="32.7109375" customWidth="1"/>
    <col min="515" max="515" width="7.7109375" customWidth="1"/>
    <col min="516" max="536" width="4.7109375" customWidth="1"/>
    <col min="537" max="537" width="9" customWidth="1"/>
    <col min="538" max="558" width="4.7109375" customWidth="1"/>
    <col min="769" max="769" width="5.5703125" bestFit="1" customWidth="1"/>
    <col min="770" max="770" width="32.7109375" customWidth="1"/>
    <col min="771" max="771" width="7.7109375" customWidth="1"/>
    <col min="772" max="792" width="4.7109375" customWidth="1"/>
    <col min="793" max="793" width="9" customWidth="1"/>
    <col min="794" max="814" width="4.7109375" customWidth="1"/>
    <col min="1025" max="1025" width="5.5703125" bestFit="1" customWidth="1"/>
    <col min="1026" max="1026" width="32.7109375" customWidth="1"/>
    <col min="1027" max="1027" width="7.7109375" customWidth="1"/>
    <col min="1028" max="1048" width="4.7109375" customWidth="1"/>
    <col min="1049" max="1049" width="9" customWidth="1"/>
    <col min="1050" max="1070" width="4.7109375" customWidth="1"/>
    <col min="1281" max="1281" width="5.5703125" bestFit="1" customWidth="1"/>
    <col min="1282" max="1282" width="32.7109375" customWidth="1"/>
    <col min="1283" max="1283" width="7.7109375" customWidth="1"/>
    <col min="1284" max="1304" width="4.7109375" customWidth="1"/>
    <col min="1305" max="1305" width="9" customWidth="1"/>
    <col min="1306" max="1326" width="4.7109375" customWidth="1"/>
    <col min="1537" max="1537" width="5.5703125" bestFit="1" customWidth="1"/>
    <col min="1538" max="1538" width="32.7109375" customWidth="1"/>
    <col min="1539" max="1539" width="7.7109375" customWidth="1"/>
    <col min="1540" max="1560" width="4.7109375" customWidth="1"/>
    <col min="1561" max="1561" width="9" customWidth="1"/>
    <col min="1562" max="1582" width="4.7109375" customWidth="1"/>
    <col min="1793" max="1793" width="5.5703125" bestFit="1" customWidth="1"/>
    <col min="1794" max="1794" width="32.7109375" customWidth="1"/>
    <col min="1795" max="1795" width="7.7109375" customWidth="1"/>
    <col min="1796" max="1816" width="4.7109375" customWidth="1"/>
    <col min="1817" max="1817" width="9" customWidth="1"/>
    <col min="1818" max="1838" width="4.7109375" customWidth="1"/>
    <col min="2049" max="2049" width="5.5703125" bestFit="1" customWidth="1"/>
    <col min="2050" max="2050" width="32.7109375" customWidth="1"/>
    <col min="2051" max="2051" width="7.7109375" customWidth="1"/>
    <col min="2052" max="2072" width="4.7109375" customWidth="1"/>
    <col min="2073" max="2073" width="9" customWidth="1"/>
    <col min="2074" max="2094" width="4.7109375" customWidth="1"/>
    <col min="2305" max="2305" width="5.5703125" bestFit="1" customWidth="1"/>
    <col min="2306" max="2306" width="32.7109375" customWidth="1"/>
    <col min="2307" max="2307" width="7.7109375" customWidth="1"/>
    <col min="2308" max="2328" width="4.7109375" customWidth="1"/>
    <col min="2329" max="2329" width="9" customWidth="1"/>
    <col min="2330" max="2350" width="4.7109375" customWidth="1"/>
    <col min="2561" max="2561" width="5.5703125" bestFit="1" customWidth="1"/>
    <col min="2562" max="2562" width="32.7109375" customWidth="1"/>
    <col min="2563" max="2563" width="7.7109375" customWidth="1"/>
    <col min="2564" max="2584" width="4.7109375" customWidth="1"/>
    <col min="2585" max="2585" width="9" customWidth="1"/>
    <col min="2586" max="2606" width="4.7109375" customWidth="1"/>
    <col min="2817" max="2817" width="5.5703125" bestFit="1" customWidth="1"/>
    <col min="2818" max="2818" width="32.7109375" customWidth="1"/>
    <col min="2819" max="2819" width="7.7109375" customWidth="1"/>
    <col min="2820" max="2840" width="4.7109375" customWidth="1"/>
    <col min="2841" max="2841" width="9" customWidth="1"/>
    <col min="2842" max="2862" width="4.7109375" customWidth="1"/>
    <col min="3073" max="3073" width="5.5703125" bestFit="1" customWidth="1"/>
    <col min="3074" max="3074" width="32.7109375" customWidth="1"/>
    <col min="3075" max="3075" width="7.7109375" customWidth="1"/>
    <col min="3076" max="3096" width="4.7109375" customWidth="1"/>
    <col min="3097" max="3097" width="9" customWidth="1"/>
    <col min="3098" max="3118" width="4.7109375" customWidth="1"/>
    <col min="3329" max="3329" width="5.5703125" bestFit="1" customWidth="1"/>
    <col min="3330" max="3330" width="32.7109375" customWidth="1"/>
    <col min="3331" max="3331" width="7.7109375" customWidth="1"/>
    <col min="3332" max="3352" width="4.7109375" customWidth="1"/>
    <col min="3353" max="3353" width="9" customWidth="1"/>
    <col min="3354" max="3374" width="4.7109375" customWidth="1"/>
    <col min="3585" max="3585" width="5.5703125" bestFit="1" customWidth="1"/>
    <col min="3586" max="3586" width="32.7109375" customWidth="1"/>
    <col min="3587" max="3587" width="7.7109375" customWidth="1"/>
    <col min="3588" max="3608" width="4.7109375" customWidth="1"/>
    <col min="3609" max="3609" width="9" customWidth="1"/>
    <col min="3610" max="3630" width="4.7109375" customWidth="1"/>
    <col min="3841" max="3841" width="5.5703125" bestFit="1" customWidth="1"/>
    <col min="3842" max="3842" width="32.7109375" customWidth="1"/>
    <col min="3843" max="3843" width="7.7109375" customWidth="1"/>
    <col min="3844" max="3864" width="4.7109375" customWidth="1"/>
    <col min="3865" max="3865" width="9" customWidth="1"/>
    <col min="3866" max="3886" width="4.7109375" customWidth="1"/>
    <col min="4097" max="4097" width="5.5703125" bestFit="1" customWidth="1"/>
    <col min="4098" max="4098" width="32.7109375" customWidth="1"/>
    <col min="4099" max="4099" width="7.7109375" customWidth="1"/>
    <col min="4100" max="4120" width="4.7109375" customWidth="1"/>
    <col min="4121" max="4121" width="9" customWidth="1"/>
    <col min="4122" max="4142" width="4.7109375" customWidth="1"/>
    <col min="4353" max="4353" width="5.5703125" bestFit="1" customWidth="1"/>
    <col min="4354" max="4354" width="32.7109375" customWidth="1"/>
    <col min="4355" max="4355" width="7.7109375" customWidth="1"/>
    <col min="4356" max="4376" width="4.7109375" customWidth="1"/>
    <col min="4377" max="4377" width="9" customWidth="1"/>
    <col min="4378" max="4398" width="4.7109375" customWidth="1"/>
    <col min="4609" max="4609" width="5.5703125" bestFit="1" customWidth="1"/>
    <col min="4610" max="4610" width="32.7109375" customWidth="1"/>
    <col min="4611" max="4611" width="7.7109375" customWidth="1"/>
    <col min="4612" max="4632" width="4.7109375" customWidth="1"/>
    <col min="4633" max="4633" width="9" customWidth="1"/>
    <col min="4634" max="4654" width="4.7109375" customWidth="1"/>
    <col min="4865" max="4865" width="5.5703125" bestFit="1" customWidth="1"/>
    <col min="4866" max="4866" width="32.7109375" customWidth="1"/>
    <col min="4867" max="4867" width="7.7109375" customWidth="1"/>
    <col min="4868" max="4888" width="4.7109375" customWidth="1"/>
    <col min="4889" max="4889" width="9" customWidth="1"/>
    <col min="4890" max="4910" width="4.7109375" customWidth="1"/>
    <col min="5121" max="5121" width="5.5703125" bestFit="1" customWidth="1"/>
    <col min="5122" max="5122" width="32.7109375" customWidth="1"/>
    <col min="5123" max="5123" width="7.7109375" customWidth="1"/>
    <col min="5124" max="5144" width="4.7109375" customWidth="1"/>
    <col min="5145" max="5145" width="9" customWidth="1"/>
    <col min="5146" max="5166" width="4.7109375" customWidth="1"/>
    <col min="5377" max="5377" width="5.5703125" bestFit="1" customWidth="1"/>
    <col min="5378" max="5378" width="32.7109375" customWidth="1"/>
    <col min="5379" max="5379" width="7.7109375" customWidth="1"/>
    <col min="5380" max="5400" width="4.7109375" customWidth="1"/>
    <col min="5401" max="5401" width="9" customWidth="1"/>
    <col min="5402" max="5422" width="4.7109375" customWidth="1"/>
    <col min="5633" max="5633" width="5.5703125" bestFit="1" customWidth="1"/>
    <col min="5634" max="5634" width="32.7109375" customWidth="1"/>
    <col min="5635" max="5635" width="7.7109375" customWidth="1"/>
    <col min="5636" max="5656" width="4.7109375" customWidth="1"/>
    <col min="5657" max="5657" width="9" customWidth="1"/>
    <col min="5658" max="5678" width="4.7109375" customWidth="1"/>
    <col min="5889" max="5889" width="5.5703125" bestFit="1" customWidth="1"/>
    <col min="5890" max="5890" width="32.7109375" customWidth="1"/>
    <col min="5891" max="5891" width="7.7109375" customWidth="1"/>
    <col min="5892" max="5912" width="4.7109375" customWidth="1"/>
    <col min="5913" max="5913" width="9" customWidth="1"/>
    <col min="5914" max="5934" width="4.7109375" customWidth="1"/>
    <col min="6145" max="6145" width="5.5703125" bestFit="1" customWidth="1"/>
    <col min="6146" max="6146" width="32.7109375" customWidth="1"/>
    <col min="6147" max="6147" width="7.7109375" customWidth="1"/>
    <col min="6148" max="6168" width="4.7109375" customWidth="1"/>
    <col min="6169" max="6169" width="9" customWidth="1"/>
    <col min="6170" max="6190" width="4.7109375" customWidth="1"/>
    <col min="6401" max="6401" width="5.5703125" bestFit="1" customWidth="1"/>
    <col min="6402" max="6402" width="32.7109375" customWidth="1"/>
    <col min="6403" max="6403" width="7.7109375" customWidth="1"/>
    <col min="6404" max="6424" width="4.7109375" customWidth="1"/>
    <col min="6425" max="6425" width="9" customWidth="1"/>
    <col min="6426" max="6446" width="4.7109375" customWidth="1"/>
    <col min="6657" max="6657" width="5.5703125" bestFit="1" customWidth="1"/>
    <col min="6658" max="6658" width="32.7109375" customWidth="1"/>
    <col min="6659" max="6659" width="7.7109375" customWidth="1"/>
    <col min="6660" max="6680" width="4.7109375" customWidth="1"/>
    <col min="6681" max="6681" width="9" customWidth="1"/>
    <col min="6682" max="6702" width="4.7109375" customWidth="1"/>
    <col min="6913" max="6913" width="5.5703125" bestFit="1" customWidth="1"/>
    <col min="6914" max="6914" width="32.7109375" customWidth="1"/>
    <col min="6915" max="6915" width="7.7109375" customWidth="1"/>
    <col min="6916" max="6936" width="4.7109375" customWidth="1"/>
    <col min="6937" max="6937" width="9" customWidth="1"/>
    <col min="6938" max="6958" width="4.7109375" customWidth="1"/>
    <col min="7169" max="7169" width="5.5703125" bestFit="1" customWidth="1"/>
    <col min="7170" max="7170" width="32.7109375" customWidth="1"/>
    <col min="7171" max="7171" width="7.7109375" customWidth="1"/>
    <col min="7172" max="7192" width="4.7109375" customWidth="1"/>
    <col min="7193" max="7193" width="9" customWidth="1"/>
    <col min="7194" max="7214" width="4.7109375" customWidth="1"/>
    <col min="7425" max="7425" width="5.5703125" bestFit="1" customWidth="1"/>
    <col min="7426" max="7426" width="32.7109375" customWidth="1"/>
    <col min="7427" max="7427" width="7.7109375" customWidth="1"/>
    <col min="7428" max="7448" width="4.7109375" customWidth="1"/>
    <col min="7449" max="7449" width="9" customWidth="1"/>
    <col min="7450" max="7470" width="4.7109375" customWidth="1"/>
    <col min="7681" max="7681" width="5.5703125" bestFit="1" customWidth="1"/>
    <col min="7682" max="7682" width="32.7109375" customWidth="1"/>
    <col min="7683" max="7683" width="7.7109375" customWidth="1"/>
    <col min="7684" max="7704" width="4.7109375" customWidth="1"/>
    <col min="7705" max="7705" width="9" customWidth="1"/>
    <col min="7706" max="7726" width="4.7109375" customWidth="1"/>
    <col min="7937" max="7937" width="5.5703125" bestFit="1" customWidth="1"/>
    <col min="7938" max="7938" width="32.7109375" customWidth="1"/>
    <col min="7939" max="7939" width="7.7109375" customWidth="1"/>
    <col min="7940" max="7960" width="4.7109375" customWidth="1"/>
    <col min="7961" max="7961" width="9" customWidth="1"/>
    <col min="7962" max="7982" width="4.7109375" customWidth="1"/>
    <col min="8193" max="8193" width="5.5703125" bestFit="1" customWidth="1"/>
    <col min="8194" max="8194" width="32.7109375" customWidth="1"/>
    <col min="8195" max="8195" width="7.7109375" customWidth="1"/>
    <col min="8196" max="8216" width="4.7109375" customWidth="1"/>
    <col min="8217" max="8217" width="9" customWidth="1"/>
    <col min="8218" max="8238" width="4.7109375" customWidth="1"/>
    <col min="8449" max="8449" width="5.5703125" bestFit="1" customWidth="1"/>
    <col min="8450" max="8450" width="32.7109375" customWidth="1"/>
    <col min="8451" max="8451" width="7.7109375" customWidth="1"/>
    <col min="8452" max="8472" width="4.7109375" customWidth="1"/>
    <col min="8473" max="8473" width="9" customWidth="1"/>
    <col min="8474" max="8494" width="4.7109375" customWidth="1"/>
    <col min="8705" max="8705" width="5.5703125" bestFit="1" customWidth="1"/>
    <col min="8706" max="8706" width="32.7109375" customWidth="1"/>
    <col min="8707" max="8707" width="7.7109375" customWidth="1"/>
    <col min="8708" max="8728" width="4.7109375" customWidth="1"/>
    <col min="8729" max="8729" width="9" customWidth="1"/>
    <col min="8730" max="8750" width="4.7109375" customWidth="1"/>
    <col min="8961" max="8961" width="5.5703125" bestFit="1" customWidth="1"/>
    <col min="8962" max="8962" width="32.7109375" customWidth="1"/>
    <col min="8963" max="8963" width="7.7109375" customWidth="1"/>
    <col min="8964" max="8984" width="4.7109375" customWidth="1"/>
    <col min="8985" max="8985" width="9" customWidth="1"/>
    <col min="8986" max="9006" width="4.7109375" customWidth="1"/>
    <col min="9217" max="9217" width="5.5703125" bestFit="1" customWidth="1"/>
    <col min="9218" max="9218" width="32.7109375" customWidth="1"/>
    <col min="9219" max="9219" width="7.7109375" customWidth="1"/>
    <col min="9220" max="9240" width="4.7109375" customWidth="1"/>
    <col min="9241" max="9241" width="9" customWidth="1"/>
    <col min="9242" max="9262" width="4.7109375" customWidth="1"/>
    <col min="9473" max="9473" width="5.5703125" bestFit="1" customWidth="1"/>
    <col min="9474" max="9474" width="32.7109375" customWidth="1"/>
    <col min="9475" max="9475" width="7.7109375" customWidth="1"/>
    <col min="9476" max="9496" width="4.7109375" customWidth="1"/>
    <col min="9497" max="9497" width="9" customWidth="1"/>
    <col min="9498" max="9518" width="4.7109375" customWidth="1"/>
    <col min="9729" max="9729" width="5.5703125" bestFit="1" customWidth="1"/>
    <col min="9730" max="9730" width="32.7109375" customWidth="1"/>
    <col min="9731" max="9731" width="7.7109375" customWidth="1"/>
    <col min="9732" max="9752" width="4.7109375" customWidth="1"/>
    <col min="9753" max="9753" width="9" customWidth="1"/>
    <col min="9754" max="9774" width="4.7109375" customWidth="1"/>
    <col min="9985" max="9985" width="5.5703125" bestFit="1" customWidth="1"/>
    <col min="9986" max="9986" width="32.7109375" customWidth="1"/>
    <col min="9987" max="9987" width="7.7109375" customWidth="1"/>
    <col min="9988" max="10008" width="4.7109375" customWidth="1"/>
    <col min="10009" max="10009" width="9" customWidth="1"/>
    <col min="10010" max="10030" width="4.7109375" customWidth="1"/>
    <col min="10241" max="10241" width="5.5703125" bestFit="1" customWidth="1"/>
    <col min="10242" max="10242" width="32.7109375" customWidth="1"/>
    <col min="10243" max="10243" width="7.7109375" customWidth="1"/>
    <col min="10244" max="10264" width="4.7109375" customWidth="1"/>
    <col min="10265" max="10265" width="9" customWidth="1"/>
    <col min="10266" max="10286" width="4.7109375" customWidth="1"/>
    <col min="10497" max="10497" width="5.5703125" bestFit="1" customWidth="1"/>
    <col min="10498" max="10498" width="32.7109375" customWidth="1"/>
    <col min="10499" max="10499" width="7.7109375" customWidth="1"/>
    <col min="10500" max="10520" width="4.7109375" customWidth="1"/>
    <col min="10521" max="10521" width="9" customWidth="1"/>
    <col min="10522" max="10542" width="4.7109375" customWidth="1"/>
    <col min="10753" max="10753" width="5.5703125" bestFit="1" customWidth="1"/>
    <col min="10754" max="10754" width="32.7109375" customWidth="1"/>
    <col min="10755" max="10755" width="7.7109375" customWidth="1"/>
    <col min="10756" max="10776" width="4.7109375" customWidth="1"/>
    <col min="10777" max="10777" width="9" customWidth="1"/>
    <col min="10778" max="10798" width="4.7109375" customWidth="1"/>
    <col min="11009" max="11009" width="5.5703125" bestFit="1" customWidth="1"/>
    <col min="11010" max="11010" width="32.7109375" customWidth="1"/>
    <col min="11011" max="11011" width="7.7109375" customWidth="1"/>
    <col min="11012" max="11032" width="4.7109375" customWidth="1"/>
    <col min="11033" max="11033" width="9" customWidth="1"/>
    <col min="11034" max="11054" width="4.7109375" customWidth="1"/>
    <col min="11265" max="11265" width="5.5703125" bestFit="1" customWidth="1"/>
    <col min="11266" max="11266" width="32.7109375" customWidth="1"/>
    <col min="11267" max="11267" width="7.7109375" customWidth="1"/>
    <col min="11268" max="11288" width="4.7109375" customWidth="1"/>
    <col min="11289" max="11289" width="9" customWidth="1"/>
    <col min="11290" max="11310" width="4.7109375" customWidth="1"/>
    <col min="11521" max="11521" width="5.5703125" bestFit="1" customWidth="1"/>
    <col min="11522" max="11522" width="32.7109375" customWidth="1"/>
    <col min="11523" max="11523" width="7.7109375" customWidth="1"/>
    <col min="11524" max="11544" width="4.7109375" customWidth="1"/>
    <col min="11545" max="11545" width="9" customWidth="1"/>
    <col min="11546" max="11566" width="4.7109375" customWidth="1"/>
    <col min="11777" max="11777" width="5.5703125" bestFit="1" customWidth="1"/>
    <col min="11778" max="11778" width="32.7109375" customWidth="1"/>
    <col min="11779" max="11779" width="7.7109375" customWidth="1"/>
    <col min="11780" max="11800" width="4.7109375" customWidth="1"/>
    <col min="11801" max="11801" width="9" customWidth="1"/>
    <col min="11802" max="11822" width="4.7109375" customWidth="1"/>
    <col min="12033" max="12033" width="5.5703125" bestFit="1" customWidth="1"/>
    <col min="12034" max="12034" width="32.7109375" customWidth="1"/>
    <col min="12035" max="12035" width="7.7109375" customWidth="1"/>
    <col min="12036" max="12056" width="4.7109375" customWidth="1"/>
    <col min="12057" max="12057" width="9" customWidth="1"/>
    <col min="12058" max="12078" width="4.7109375" customWidth="1"/>
    <col min="12289" max="12289" width="5.5703125" bestFit="1" customWidth="1"/>
    <col min="12290" max="12290" width="32.7109375" customWidth="1"/>
    <col min="12291" max="12291" width="7.7109375" customWidth="1"/>
    <col min="12292" max="12312" width="4.7109375" customWidth="1"/>
    <col min="12313" max="12313" width="9" customWidth="1"/>
    <col min="12314" max="12334" width="4.7109375" customWidth="1"/>
    <col min="12545" max="12545" width="5.5703125" bestFit="1" customWidth="1"/>
    <col min="12546" max="12546" width="32.7109375" customWidth="1"/>
    <col min="12547" max="12547" width="7.7109375" customWidth="1"/>
    <col min="12548" max="12568" width="4.7109375" customWidth="1"/>
    <col min="12569" max="12569" width="9" customWidth="1"/>
    <col min="12570" max="12590" width="4.7109375" customWidth="1"/>
    <col min="12801" max="12801" width="5.5703125" bestFit="1" customWidth="1"/>
    <col min="12802" max="12802" width="32.7109375" customWidth="1"/>
    <col min="12803" max="12803" width="7.7109375" customWidth="1"/>
    <col min="12804" max="12824" width="4.7109375" customWidth="1"/>
    <col min="12825" max="12825" width="9" customWidth="1"/>
    <col min="12826" max="12846" width="4.7109375" customWidth="1"/>
    <col min="13057" max="13057" width="5.5703125" bestFit="1" customWidth="1"/>
    <col min="13058" max="13058" width="32.7109375" customWidth="1"/>
    <col min="13059" max="13059" width="7.7109375" customWidth="1"/>
    <col min="13060" max="13080" width="4.7109375" customWidth="1"/>
    <col min="13081" max="13081" width="9" customWidth="1"/>
    <col min="13082" max="13102" width="4.7109375" customWidth="1"/>
    <col min="13313" max="13313" width="5.5703125" bestFit="1" customWidth="1"/>
    <col min="13314" max="13314" width="32.7109375" customWidth="1"/>
    <col min="13315" max="13315" width="7.7109375" customWidth="1"/>
    <col min="13316" max="13336" width="4.7109375" customWidth="1"/>
    <col min="13337" max="13337" width="9" customWidth="1"/>
    <col min="13338" max="13358" width="4.7109375" customWidth="1"/>
    <col min="13569" max="13569" width="5.5703125" bestFit="1" customWidth="1"/>
    <col min="13570" max="13570" width="32.7109375" customWidth="1"/>
    <col min="13571" max="13571" width="7.7109375" customWidth="1"/>
    <col min="13572" max="13592" width="4.7109375" customWidth="1"/>
    <col min="13593" max="13593" width="9" customWidth="1"/>
    <col min="13594" max="13614" width="4.7109375" customWidth="1"/>
    <col min="13825" max="13825" width="5.5703125" bestFit="1" customWidth="1"/>
    <col min="13826" max="13826" width="32.7109375" customWidth="1"/>
    <col min="13827" max="13827" width="7.7109375" customWidth="1"/>
    <col min="13828" max="13848" width="4.7109375" customWidth="1"/>
    <col min="13849" max="13849" width="9" customWidth="1"/>
    <col min="13850" max="13870" width="4.7109375" customWidth="1"/>
    <col min="14081" max="14081" width="5.5703125" bestFit="1" customWidth="1"/>
    <col min="14082" max="14082" width="32.7109375" customWidth="1"/>
    <col min="14083" max="14083" width="7.7109375" customWidth="1"/>
    <col min="14084" max="14104" width="4.7109375" customWidth="1"/>
    <col min="14105" max="14105" width="9" customWidth="1"/>
    <col min="14106" max="14126" width="4.7109375" customWidth="1"/>
    <col min="14337" max="14337" width="5.5703125" bestFit="1" customWidth="1"/>
    <col min="14338" max="14338" width="32.7109375" customWidth="1"/>
    <col min="14339" max="14339" width="7.7109375" customWidth="1"/>
    <col min="14340" max="14360" width="4.7109375" customWidth="1"/>
    <col min="14361" max="14361" width="9" customWidth="1"/>
    <col min="14362" max="14382" width="4.7109375" customWidth="1"/>
    <col min="14593" max="14593" width="5.5703125" bestFit="1" customWidth="1"/>
    <col min="14594" max="14594" width="32.7109375" customWidth="1"/>
    <col min="14595" max="14595" width="7.7109375" customWidth="1"/>
    <col min="14596" max="14616" width="4.7109375" customWidth="1"/>
    <col min="14617" max="14617" width="9" customWidth="1"/>
    <col min="14618" max="14638" width="4.7109375" customWidth="1"/>
    <col min="14849" max="14849" width="5.5703125" bestFit="1" customWidth="1"/>
    <col min="14850" max="14850" width="32.7109375" customWidth="1"/>
    <col min="14851" max="14851" width="7.7109375" customWidth="1"/>
    <col min="14852" max="14872" width="4.7109375" customWidth="1"/>
    <col min="14873" max="14873" width="9" customWidth="1"/>
    <col min="14874" max="14894" width="4.7109375" customWidth="1"/>
    <col min="15105" max="15105" width="5.5703125" bestFit="1" customWidth="1"/>
    <col min="15106" max="15106" width="32.7109375" customWidth="1"/>
    <col min="15107" max="15107" width="7.7109375" customWidth="1"/>
    <col min="15108" max="15128" width="4.7109375" customWidth="1"/>
    <col min="15129" max="15129" width="9" customWidth="1"/>
    <col min="15130" max="15150" width="4.7109375" customWidth="1"/>
    <col min="15361" max="15361" width="5.5703125" bestFit="1" customWidth="1"/>
    <col min="15362" max="15362" width="32.7109375" customWidth="1"/>
    <col min="15363" max="15363" width="7.7109375" customWidth="1"/>
    <col min="15364" max="15384" width="4.7109375" customWidth="1"/>
    <col min="15385" max="15385" width="9" customWidth="1"/>
    <col min="15386" max="15406" width="4.7109375" customWidth="1"/>
    <col min="15617" max="15617" width="5.5703125" bestFit="1" customWidth="1"/>
    <col min="15618" max="15618" width="32.7109375" customWidth="1"/>
    <col min="15619" max="15619" width="7.7109375" customWidth="1"/>
    <col min="15620" max="15640" width="4.7109375" customWidth="1"/>
    <col min="15641" max="15641" width="9" customWidth="1"/>
    <col min="15642" max="15662" width="4.7109375" customWidth="1"/>
    <col min="15873" max="15873" width="5.5703125" bestFit="1" customWidth="1"/>
    <col min="15874" max="15874" width="32.7109375" customWidth="1"/>
    <col min="15875" max="15875" width="7.7109375" customWidth="1"/>
    <col min="15876" max="15896" width="4.7109375" customWidth="1"/>
    <col min="15897" max="15897" width="9" customWidth="1"/>
    <col min="15898" max="15918" width="4.7109375" customWidth="1"/>
    <col min="16129" max="16129" width="5.5703125" bestFit="1" customWidth="1"/>
    <col min="16130" max="16130" width="32.7109375" customWidth="1"/>
    <col min="16131" max="16131" width="7.7109375" customWidth="1"/>
    <col min="16132" max="16152" width="4.7109375" customWidth="1"/>
    <col min="16153" max="16153" width="9" customWidth="1"/>
    <col min="16154" max="16174" width="4.7109375" customWidth="1"/>
  </cols>
  <sheetData>
    <row r="1" spans="1:46" x14ac:dyDescent="0.2">
      <c r="B1" s="125" t="s">
        <v>362</v>
      </c>
      <c r="C1" s="125"/>
      <c r="W1" s="125"/>
    </row>
    <row r="2" spans="1:46" ht="33" customHeight="1" x14ac:dyDescent="0.2">
      <c r="B2" s="200"/>
      <c r="C2" s="979" t="s">
        <v>730</v>
      </c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979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</row>
    <row r="3" spans="1:46" ht="13.5" thickBot="1" x14ac:dyDescent="0.25">
      <c r="E3" s="125"/>
      <c r="I3" s="125" t="s">
        <v>363</v>
      </c>
      <c r="Y3" s="125"/>
    </row>
    <row r="4" spans="1:46" ht="43.5" customHeight="1" x14ac:dyDescent="0.2">
      <c r="A4" s="980" t="s">
        <v>275</v>
      </c>
      <c r="B4" s="977" t="s">
        <v>364</v>
      </c>
      <c r="C4" s="983" t="s">
        <v>296</v>
      </c>
      <c r="D4" s="984"/>
      <c r="E4" s="984"/>
      <c r="F4" s="984"/>
      <c r="G4" s="984"/>
      <c r="H4" s="984"/>
      <c r="I4" s="984"/>
      <c r="J4" s="984"/>
      <c r="K4" s="984"/>
      <c r="L4" s="984"/>
      <c r="M4" s="984"/>
      <c r="N4" s="984"/>
      <c r="O4" s="984"/>
      <c r="P4" s="984"/>
      <c r="Q4" s="984"/>
      <c r="R4" s="984"/>
      <c r="S4" s="984"/>
      <c r="T4" s="984"/>
      <c r="U4" s="984"/>
      <c r="V4" s="984"/>
      <c r="W4" s="984"/>
      <c r="X4" s="985"/>
      <c r="Y4" s="983" t="s">
        <v>297</v>
      </c>
      <c r="Z4" s="984"/>
      <c r="AA4" s="984"/>
      <c r="AB4" s="984"/>
      <c r="AC4" s="984"/>
      <c r="AD4" s="984"/>
      <c r="AE4" s="984"/>
      <c r="AF4" s="984"/>
      <c r="AG4" s="984"/>
      <c r="AH4" s="984"/>
      <c r="AI4" s="984"/>
      <c r="AJ4" s="984"/>
      <c r="AK4" s="984"/>
      <c r="AL4" s="984"/>
      <c r="AM4" s="984"/>
      <c r="AN4" s="984"/>
      <c r="AO4" s="984"/>
      <c r="AP4" s="984"/>
      <c r="AQ4" s="984"/>
      <c r="AR4" s="984"/>
      <c r="AS4" s="984"/>
      <c r="AT4" s="985"/>
    </row>
    <row r="5" spans="1:46" s="201" customFormat="1" ht="16.5" customHeight="1" x14ac:dyDescent="0.2">
      <c r="A5" s="981"/>
      <c r="B5" s="978"/>
      <c r="C5" s="986" t="s">
        <v>298</v>
      </c>
      <c r="D5" s="987"/>
      <c r="E5" s="987"/>
      <c r="F5" s="987"/>
      <c r="G5" s="987"/>
      <c r="H5" s="987"/>
      <c r="I5" s="987"/>
      <c r="J5" s="987"/>
      <c r="K5" s="987"/>
      <c r="L5" s="987"/>
      <c r="M5" s="987"/>
      <c r="N5" s="987"/>
      <c r="O5" s="987"/>
      <c r="P5" s="987"/>
      <c r="Q5" s="987"/>
      <c r="R5" s="987"/>
      <c r="S5" s="987"/>
      <c r="T5" s="987"/>
      <c r="U5" s="987"/>
      <c r="V5" s="987"/>
      <c r="W5" s="987"/>
      <c r="X5" s="988"/>
      <c r="Y5" s="986" t="s">
        <v>298</v>
      </c>
      <c r="Z5" s="987"/>
      <c r="AA5" s="987"/>
      <c r="AB5" s="987"/>
      <c r="AC5" s="987"/>
      <c r="AD5" s="987"/>
      <c r="AE5" s="987"/>
      <c r="AF5" s="987"/>
      <c r="AG5" s="987"/>
      <c r="AH5" s="987"/>
      <c r="AI5" s="987"/>
      <c r="AJ5" s="987"/>
      <c r="AK5" s="987"/>
      <c r="AL5" s="987"/>
      <c r="AM5" s="987"/>
      <c r="AN5" s="987"/>
      <c r="AO5" s="987"/>
      <c r="AP5" s="987"/>
      <c r="AQ5" s="987"/>
      <c r="AR5" s="987"/>
      <c r="AS5" s="987"/>
      <c r="AT5" s="988"/>
    </row>
    <row r="6" spans="1:46" s="197" customFormat="1" ht="24" customHeight="1" x14ac:dyDescent="0.2">
      <c r="A6" s="982"/>
      <c r="B6" s="978"/>
      <c r="C6" s="202" t="s">
        <v>299</v>
      </c>
      <c r="D6" s="203">
        <v>1</v>
      </c>
      <c r="E6" s="203" t="s">
        <v>82</v>
      </c>
      <c r="F6" s="203" t="s">
        <v>300</v>
      </c>
      <c r="G6" s="203" t="s">
        <v>301</v>
      </c>
      <c r="H6" s="203" t="s">
        <v>302</v>
      </c>
      <c r="I6" s="203" t="s">
        <v>303</v>
      </c>
      <c r="J6" s="203" t="s">
        <v>304</v>
      </c>
      <c r="K6" s="203" t="s">
        <v>365</v>
      </c>
      <c r="L6" s="204" t="s">
        <v>366</v>
      </c>
      <c r="M6" s="203" t="s">
        <v>367</v>
      </c>
      <c r="N6" s="199" t="s">
        <v>368</v>
      </c>
      <c r="O6" s="204" t="s">
        <v>369</v>
      </c>
      <c r="P6" s="203" t="s">
        <v>370</v>
      </c>
      <c r="Q6" s="203" t="s">
        <v>312</v>
      </c>
      <c r="R6" s="203" t="s">
        <v>313</v>
      </c>
      <c r="S6" s="203" t="s">
        <v>314</v>
      </c>
      <c r="T6" s="205" t="s">
        <v>83</v>
      </c>
      <c r="U6" s="205" t="s">
        <v>84</v>
      </c>
      <c r="V6" s="205" t="s">
        <v>85</v>
      </c>
      <c r="W6" s="203" t="s">
        <v>86</v>
      </c>
      <c r="X6" s="206" t="s">
        <v>371</v>
      </c>
      <c r="Y6" s="202" t="s">
        <v>299</v>
      </c>
      <c r="Z6" s="203">
        <v>1</v>
      </c>
      <c r="AA6" s="203" t="s">
        <v>82</v>
      </c>
      <c r="AB6" s="203" t="s">
        <v>300</v>
      </c>
      <c r="AC6" s="203" t="s">
        <v>301</v>
      </c>
      <c r="AD6" s="203" t="s">
        <v>302</v>
      </c>
      <c r="AE6" s="203" t="s">
        <v>303</v>
      </c>
      <c r="AF6" s="203" t="s">
        <v>304</v>
      </c>
      <c r="AG6" s="203" t="s">
        <v>365</v>
      </c>
      <c r="AH6" s="204" t="s">
        <v>366</v>
      </c>
      <c r="AI6" s="203" t="s">
        <v>367</v>
      </c>
      <c r="AJ6" s="199" t="s">
        <v>368</v>
      </c>
      <c r="AK6" s="204" t="s">
        <v>369</v>
      </c>
      <c r="AL6" s="203" t="s">
        <v>370</v>
      </c>
      <c r="AM6" s="203" t="s">
        <v>312</v>
      </c>
      <c r="AN6" s="203" t="s">
        <v>313</v>
      </c>
      <c r="AO6" s="203" t="s">
        <v>314</v>
      </c>
      <c r="AP6" s="205" t="s">
        <v>83</v>
      </c>
      <c r="AQ6" s="205" t="s">
        <v>84</v>
      </c>
      <c r="AR6" s="205" t="s">
        <v>85</v>
      </c>
      <c r="AS6" s="203" t="s">
        <v>86</v>
      </c>
      <c r="AT6" s="206" t="s">
        <v>371</v>
      </c>
    </row>
    <row r="7" spans="1:46" x14ac:dyDescent="0.2">
      <c r="A7" s="207"/>
      <c r="B7" s="160" t="s">
        <v>305</v>
      </c>
      <c r="C7" s="208">
        <f>D7+E7+F7+G7+H7+I7+J7+K7+L7+M7+N7+O7+P7+Q7+R7+S7+T7+U7+V7+W7+X7</f>
        <v>2</v>
      </c>
      <c r="D7" s="139">
        <f t="shared" ref="D7:X7" si="0">SUM(D8:D45)</f>
        <v>2</v>
      </c>
      <c r="E7" s="139">
        <f t="shared" si="0"/>
        <v>0</v>
      </c>
      <c r="F7" s="139">
        <f t="shared" si="0"/>
        <v>0</v>
      </c>
      <c r="G7" s="139">
        <f t="shared" si="0"/>
        <v>0</v>
      </c>
      <c r="H7" s="139">
        <f t="shared" si="0"/>
        <v>0</v>
      </c>
      <c r="I7" s="139">
        <f t="shared" si="0"/>
        <v>0</v>
      </c>
      <c r="J7" s="139">
        <f t="shared" si="0"/>
        <v>0</v>
      </c>
      <c r="K7" s="139">
        <f t="shared" si="0"/>
        <v>0</v>
      </c>
      <c r="L7" s="139">
        <f t="shared" si="0"/>
        <v>0</v>
      </c>
      <c r="M7" s="139">
        <f t="shared" si="0"/>
        <v>0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40">
        <f t="shared" si="0"/>
        <v>0</v>
      </c>
      <c r="Y7" s="208">
        <f>Z7+AA7+AB7+AC7+AD7+AE7+AF7+AG7+AH7+AI7+AJ7+AK7+AL7+AM7+AN7+AO7+AP7+AQ7+AR7+AS7+AT7</f>
        <v>6</v>
      </c>
      <c r="Z7" s="139">
        <f t="shared" ref="Z7:AT7" si="1">SUM(Z8:Z45)</f>
        <v>5</v>
      </c>
      <c r="AA7" s="139">
        <f t="shared" si="1"/>
        <v>0</v>
      </c>
      <c r="AB7" s="139">
        <f t="shared" si="1"/>
        <v>0</v>
      </c>
      <c r="AC7" s="139">
        <f t="shared" si="1"/>
        <v>0</v>
      </c>
      <c r="AD7" s="139">
        <f t="shared" si="1"/>
        <v>0</v>
      </c>
      <c r="AE7" s="139">
        <f t="shared" si="1"/>
        <v>0</v>
      </c>
      <c r="AF7" s="139">
        <f t="shared" si="1"/>
        <v>0</v>
      </c>
      <c r="AG7" s="139">
        <f t="shared" si="1"/>
        <v>1</v>
      </c>
      <c r="AH7" s="139">
        <f t="shared" si="1"/>
        <v>0</v>
      </c>
      <c r="AI7" s="139">
        <f t="shared" si="1"/>
        <v>0</v>
      </c>
      <c r="AJ7" s="139">
        <f t="shared" si="1"/>
        <v>0</v>
      </c>
      <c r="AK7" s="139">
        <f t="shared" si="1"/>
        <v>0</v>
      </c>
      <c r="AL7" s="139">
        <f t="shared" si="1"/>
        <v>0</v>
      </c>
      <c r="AM7" s="139">
        <f t="shared" si="1"/>
        <v>0</v>
      </c>
      <c r="AN7" s="139">
        <f t="shared" si="1"/>
        <v>0</v>
      </c>
      <c r="AO7" s="139">
        <f t="shared" si="1"/>
        <v>0</v>
      </c>
      <c r="AP7" s="139">
        <f t="shared" si="1"/>
        <v>0</v>
      </c>
      <c r="AQ7" s="139">
        <f t="shared" si="1"/>
        <v>0</v>
      </c>
      <c r="AR7" s="139">
        <f t="shared" si="1"/>
        <v>0</v>
      </c>
      <c r="AS7" s="139">
        <f t="shared" si="1"/>
        <v>0</v>
      </c>
      <c r="AT7" s="140">
        <f t="shared" si="1"/>
        <v>0</v>
      </c>
    </row>
    <row r="8" spans="1:46" x14ac:dyDescent="0.2">
      <c r="A8" s="157">
        <v>1</v>
      </c>
      <c r="B8" s="133" t="s">
        <v>731</v>
      </c>
      <c r="C8" s="208">
        <f t="shared" ref="C8:C45" si="2">D8+E8+F8+G8+H8+I8+J8+K8+L8+M8+N8+O8+P8+Q8+R8+S8+T8+U8+V8+W8+X8</f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209"/>
      <c r="U8" s="209"/>
      <c r="V8" s="209"/>
      <c r="W8" s="35"/>
      <c r="X8" s="135"/>
      <c r="Y8" s="208">
        <f>Z8+AA8+AB8+AC8+AD8+AE8+AF8+AG8+AH8+AI8+AJ8+AK8+AL8+AM8+AN8+AO8+AP8+AQ8+AR8+AS8+AT8</f>
        <v>0</v>
      </c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209"/>
      <c r="AQ8" s="209"/>
      <c r="AR8" s="209"/>
      <c r="AS8" s="35"/>
      <c r="AT8" s="135"/>
    </row>
    <row r="9" spans="1:46" x14ac:dyDescent="0.2">
      <c r="A9" s="133">
        <v>2</v>
      </c>
      <c r="B9" s="133" t="s">
        <v>732</v>
      </c>
      <c r="C9" s="208">
        <f t="shared" si="2"/>
        <v>2</v>
      </c>
      <c r="D9" s="35">
        <v>2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209"/>
      <c r="U9" s="209"/>
      <c r="V9" s="209"/>
      <c r="W9" s="35"/>
      <c r="X9" s="135"/>
      <c r="Y9" s="208">
        <f t="shared" ref="Y9:Y45" si="3">Z9+AA9+AB9+AC9+AD9+AE9+AF9+AG9+AH9+AI9+AJ9+AK9+AL9+AM9+AN9+AO9+AP9+AQ9+AR9+AS9+AT9</f>
        <v>1</v>
      </c>
      <c r="Z9" s="35">
        <v>1</v>
      </c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209"/>
      <c r="AQ9" s="209"/>
      <c r="AR9" s="209"/>
      <c r="AS9" s="35"/>
      <c r="AT9" s="135"/>
    </row>
    <row r="10" spans="1:46" x14ac:dyDescent="0.2">
      <c r="A10" s="133">
        <v>3</v>
      </c>
      <c r="B10" s="133" t="s">
        <v>733</v>
      </c>
      <c r="C10" s="208">
        <f t="shared" si="2"/>
        <v>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209"/>
      <c r="U10" s="209"/>
      <c r="V10" s="209"/>
      <c r="W10" s="35"/>
      <c r="X10" s="135"/>
      <c r="Y10" s="208">
        <f>Z10+AA10+AB10+AC10+AD10+AE10+AF10+AG10+AH10+AI10+AJ10+AK10+AL10+AM10+AN10+AO10+AP10+AQ10+AR10+AS10+AT10</f>
        <v>1</v>
      </c>
      <c r="Z10" s="35">
        <v>1</v>
      </c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209"/>
      <c r="AQ10" s="209"/>
      <c r="AR10" s="209"/>
      <c r="AS10" s="35"/>
      <c r="AT10" s="135"/>
    </row>
    <row r="11" spans="1:46" x14ac:dyDescent="0.2">
      <c r="A11" s="133">
        <v>4</v>
      </c>
      <c r="B11" s="133" t="s">
        <v>734</v>
      </c>
      <c r="C11" s="208">
        <f t="shared" si="2"/>
        <v>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209"/>
      <c r="U11" s="209"/>
      <c r="V11" s="209"/>
      <c r="W11" s="35"/>
      <c r="X11" s="135"/>
      <c r="Y11" s="208">
        <f t="shared" si="3"/>
        <v>1</v>
      </c>
      <c r="Z11" s="35">
        <v>1</v>
      </c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209"/>
      <c r="AQ11" s="209"/>
      <c r="AR11" s="209"/>
      <c r="AS11" s="35"/>
      <c r="AT11" s="135"/>
    </row>
    <row r="12" spans="1:46" x14ac:dyDescent="0.2">
      <c r="A12" s="133">
        <v>5</v>
      </c>
      <c r="B12" s="133" t="s">
        <v>735</v>
      </c>
      <c r="C12" s="208">
        <f t="shared" ref="C12:C25" si="4">D12+E12+F12+G12+H12+I12+J12+K12+L12+M12+N12+O12+P12+Q12+R12+S12+T12+U12+V12+W12+X12</f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209"/>
      <c r="U12" s="209"/>
      <c r="V12" s="209"/>
      <c r="W12" s="35"/>
      <c r="X12" s="135"/>
      <c r="Y12" s="208">
        <f t="shared" ref="Y12:Y25" si="5">Z12+AA12+AB12+AC12+AD12+AE12+AF12+AG12+AH12+AI12+AJ12+AK12+AL12+AM12+AN12+AO12+AP12+AQ12+AR12+AS12+AT12</f>
        <v>0</v>
      </c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209"/>
      <c r="AQ12" s="209"/>
      <c r="AR12" s="209"/>
      <c r="AS12" s="35"/>
      <c r="AT12" s="135"/>
    </row>
    <row r="13" spans="1:46" x14ac:dyDescent="0.2">
      <c r="A13" s="133">
        <v>6</v>
      </c>
      <c r="B13" s="133" t="s">
        <v>736</v>
      </c>
      <c r="C13" s="208">
        <f t="shared" si="4"/>
        <v>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209"/>
      <c r="U13" s="209"/>
      <c r="V13" s="209"/>
      <c r="W13" s="35"/>
      <c r="X13" s="135"/>
      <c r="Y13" s="208">
        <f t="shared" si="5"/>
        <v>0</v>
      </c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209"/>
      <c r="AQ13" s="209"/>
      <c r="AR13" s="209"/>
      <c r="AS13" s="35"/>
      <c r="AT13" s="135"/>
    </row>
    <row r="14" spans="1:46" x14ac:dyDescent="0.2">
      <c r="A14" s="133">
        <v>7</v>
      </c>
      <c r="B14" s="133" t="s">
        <v>737</v>
      </c>
      <c r="C14" s="208">
        <f t="shared" si="4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209"/>
      <c r="U14" s="209"/>
      <c r="V14" s="209"/>
      <c r="W14" s="35"/>
      <c r="X14" s="135"/>
      <c r="Y14" s="208">
        <f t="shared" si="5"/>
        <v>1</v>
      </c>
      <c r="Z14" s="35"/>
      <c r="AA14" s="35"/>
      <c r="AB14" s="35"/>
      <c r="AC14" s="35"/>
      <c r="AD14" s="35"/>
      <c r="AE14" s="35"/>
      <c r="AF14" s="35"/>
      <c r="AG14" s="35">
        <v>1</v>
      </c>
      <c r="AH14" s="35"/>
      <c r="AI14" s="35"/>
      <c r="AJ14" s="35"/>
      <c r="AK14" s="35"/>
      <c r="AL14" s="35"/>
      <c r="AM14" s="35"/>
      <c r="AN14" s="35"/>
      <c r="AO14" s="35"/>
      <c r="AP14" s="209"/>
      <c r="AQ14" s="209"/>
      <c r="AR14" s="209"/>
      <c r="AS14" s="35"/>
      <c r="AT14" s="135"/>
    </row>
    <row r="15" spans="1:46" x14ac:dyDescent="0.2">
      <c r="A15" s="133">
        <v>8</v>
      </c>
      <c r="B15" s="133" t="s">
        <v>738</v>
      </c>
      <c r="C15" s="208">
        <f t="shared" si="4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209"/>
      <c r="U15" s="209"/>
      <c r="V15" s="209"/>
      <c r="W15" s="35"/>
      <c r="X15" s="135"/>
      <c r="Y15" s="208">
        <f t="shared" si="5"/>
        <v>2</v>
      </c>
      <c r="Z15" s="35">
        <v>2</v>
      </c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209"/>
      <c r="AQ15" s="209"/>
      <c r="AR15" s="209"/>
      <c r="AS15" s="35"/>
      <c r="AT15" s="135"/>
    </row>
    <row r="16" spans="1:46" x14ac:dyDescent="0.2">
      <c r="A16" s="133">
        <v>9</v>
      </c>
      <c r="B16" s="133" t="s">
        <v>739</v>
      </c>
      <c r="C16" s="208">
        <f t="shared" si="4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209"/>
      <c r="U16" s="209"/>
      <c r="V16" s="209"/>
      <c r="W16" s="35"/>
      <c r="X16" s="135"/>
      <c r="Y16" s="208">
        <f t="shared" si="5"/>
        <v>0</v>
      </c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209"/>
      <c r="AQ16" s="209"/>
      <c r="AR16" s="209"/>
      <c r="AS16" s="35"/>
      <c r="AT16" s="135"/>
    </row>
    <row r="17" spans="1:46" x14ac:dyDescent="0.2">
      <c r="A17" s="133"/>
      <c r="B17" s="133"/>
      <c r="C17" s="208">
        <f t="shared" si="4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209"/>
      <c r="U17" s="209"/>
      <c r="V17" s="209"/>
      <c r="W17" s="35"/>
      <c r="X17" s="135"/>
      <c r="Y17" s="208">
        <f t="shared" si="5"/>
        <v>0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209"/>
      <c r="AQ17" s="209"/>
      <c r="AR17" s="209"/>
      <c r="AS17" s="35"/>
      <c r="AT17" s="135"/>
    </row>
    <row r="18" spans="1:46" x14ac:dyDescent="0.2">
      <c r="A18" s="133"/>
      <c r="B18" s="133"/>
      <c r="C18" s="208">
        <f t="shared" si="4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209"/>
      <c r="U18" s="209"/>
      <c r="V18" s="209"/>
      <c r="W18" s="35"/>
      <c r="X18" s="135"/>
      <c r="Y18" s="208">
        <f t="shared" si="5"/>
        <v>0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209"/>
      <c r="AQ18" s="209"/>
      <c r="AR18" s="209"/>
      <c r="AS18" s="35"/>
      <c r="AT18" s="135"/>
    </row>
    <row r="19" spans="1:46" x14ac:dyDescent="0.2">
      <c r="A19" s="133"/>
      <c r="B19" s="133"/>
      <c r="C19" s="208">
        <f t="shared" si="4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209"/>
      <c r="U19" s="209"/>
      <c r="V19" s="209"/>
      <c r="W19" s="35"/>
      <c r="X19" s="135"/>
      <c r="Y19" s="208">
        <f t="shared" si="5"/>
        <v>0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209"/>
      <c r="AQ19" s="209"/>
      <c r="AR19" s="209"/>
      <c r="AS19" s="35"/>
      <c r="AT19" s="135"/>
    </row>
    <row r="20" spans="1:46" x14ac:dyDescent="0.2">
      <c r="A20" s="133"/>
      <c r="B20" s="133"/>
      <c r="C20" s="208">
        <f t="shared" si="4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209"/>
      <c r="U20" s="209"/>
      <c r="V20" s="209"/>
      <c r="W20" s="35"/>
      <c r="X20" s="135"/>
      <c r="Y20" s="208">
        <f t="shared" si="5"/>
        <v>0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209"/>
      <c r="AQ20" s="209"/>
      <c r="AR20" s="209"/>
      <c r="AS20" s="35"/>
      <c r="AT20" s="135"/>
    </row>
    <row r="21" spans="1:46" x14ac:dyDescent="0.2">
      <c r="A21" s="133"/>
      <c r="B21" s="133"/>
      <c r="C21" s="208">
        <f t="shared" si="4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09"/>
      <c r="U21" s="209"/>
      <c r="V21" s="209"/>
      <c r="W21" s="35"/>
      <c r="X21" s="135"/>
      <c r="Y21" s="208">
        <f t="shared" si="5"/>
        <v>0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209"/>
      <c r="AQ21" s="209"/>
      <c r="AR21" s="209"/>
      <c r="AS21" s="35"/>
      <c r="AT21" s="135"/>
    </row>
    <row r="22" spans="1:46" x14ac:dyDescent="0.2">
      <c r="A22" s="133"/>
      <c r="B22" s="133"/>
      <c r="C22" s="208">
        <f t="shared" si="4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209"/>
      <c r="U22" s="209"/>
      <c r="V22" s="209"/>
      <c r="W22" s="35"/>
      <c r="X22" s="135"/>
      <c r="Y22" s="208">
        <f t="shared" si="5"/>
        <v>0</v>
      </c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09"/>
      <c r="AQ22" s="209"/>
      <c r="AR22" s="209"/>
      <c r="AS22" s="35"/>
      <c r="AT22" s="135"/>
    </row>
    <row r="23" spans="1:46" x14ac:dyDescent="0.2">
      <c r="A23" s="133"/>
      <c r="B23" s="133"/>
      <c r="C23" s="208">
        <f t="shared" si="4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209"/>
      <c r="U23" s="209"/>
      <c r="V23" s="209"/>
      <c r="W23" s="35"/>
      <c r="X23" s="135"/>
      <c r="Y23" s="208">
        <f t="shared" si="5"/>
        <v>0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209"/>
      <c r="AQ23" s="209"/>
      <c r="AR23" s="209"/>
      <c r="AS23" s="35"/>
      <c r="AT23" s="135"/>
    </row>
    <row r="24" spans="1:46" x14ac:dyDescent="0.2">
      <c r="A24" s="133"/>
      <c r="B24" s="133"/>
      <c r="C24" s="208">
        <f t="shared" si="4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209"/>
      <c r="U24" s="209"/>
      <c r="V24" s="209"/>
      <c r="W24" s="35"/>
      <c r="X24" s="135"/>
      <c r="Y24" s="208">
        <f t="shared" si="5"/>
        <v>0</v>
      </c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209"/>
      <c r="AQ24" s="209"/>
      <c r="AR24" s="209"/>
      <c r="AS24" s="35"/>
      <c r="AT24" s="135"/>
    </row>
    <row r="25" spans="1:46" x14ac:dyDescent="0.2">
      <c r="A25" s="133"/>
      <c r="B25" s="133"/>
      <c r="C25" s="208">
        <f t="shared" si="4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209"/>
      <c r="U25" s="209"/>
      <c r="V25" s="209"/>
      <c r="W25" s="35"/>
      <c r="X25" s="135"/>
      <c r="Y25" s="208">
        <f t="shared" si="5"/>
        <v>0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9"/>
      <c r="AQ25" s="209"/>
      <c r="AR25" s="209"/>
      <c r="AS25" s="35"/>
      <c r="AT25" s="135"/>
    </row>
    <row r="26" spans="1:46" x14ac:dyDescent="0.2">
      <c r="A26" s="133"/>
      <c r="B26" s="133"/>
      <c r="C26" s="208">
        <f t="shared" si="2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209"/>
      <c r="U26" s="209"/>
      <c r="V26" s="209"/>
      <c r="W26" s="35"/>
      <c r="X26" s="135"/>
      <c r="Y26" s="208">
        <f t="shared" si="3"/>
        <v>0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209"/>
      <c r="AQ26" s="209"/>
      <c r="AR26" s="209"/>
      <c r="AS26" s="35"/>
      <c r="AT26" s="135"/>
    </row>
    <row r="27" spans="1:46" x14ac:dyDescent="0.2">
      <c r="A27" s="133"/>
      <c r="B27" s="133"/>
      <c r="C27" s="208">
        <f t="shared" si="2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209"/>
      <c r="U27" s="209"/>
      <c r="V27" s="209"/>
      <c r="W27" s="35"/>
      <c r="X27" s="135"/>
      <c r="Y27" s="208">
        <f t="shared" si="3"/>
        <v>0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209"/>
      <c r="AQ27" s="209"/>
      <c r="AR27" s="209"/>
      <c r="AS27" s="35"/>
      <c r="AT27" s="135"/>
    </row>
    <row r="28" spans="1:46" x14ac:dyDescent="0.2">
      <c r="A28" s="133"/>
      <c r="B28" s="133"/>
      <c r="C28" s="208">
        <f t="shared" si="2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209"/>
      <c r="U28" s="209"/>
      <c r="V28" s="209"/>
      <c r="W28" s="35"/>
      <c r="X28" s="135"/>
      <c r="Y28" s="208">
        <f t="shared" si="3"/>
        <v>0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209"/>
      <c r="AQ28" s="209"/>
      <c r="AR28" s="209"/>
      <c r="AS28" s="35"/>
      <c r="AT28" s="135"/>
    </row>
    <row r="29" spans="1:46" x14ac:dyDescent="0.2">
      <c r="A29" s="133"/>
      <c r="B29" s="133"/>
      <c r="C29" s="208">
        <f t="shared" si="2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209"/>
      <c r="U29" s="209"/>
      <c r="V29" s="209"/>
      <c r="W29" s="35"/>
      <c r="X29" s="135"/>
      <c r="Y29" s="208">
        <f t="shared" si="3"/>
        <v>0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209"/>
      <c r="AQ29" s="209"/>
      <c r="AR29" s="209"/>
      <c r="AS29" s="35"/>
      <c r="AT29" s="135"/>
    </row>
    <row r="30" spans="1:46" x14ac:dyDescent="0.2">
      <c r="A30" s="133"/>
      <c r="B30" s="133"/>
      <c r="C30" s="208">
        <f t="shared" si="2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09"/>
      <c r="U30" s="209"/>
      <c r="V30" s="209"/>
      <c r="W30" s="35"/>
      <c r="X30" s="135"/>
      <c r="Y30" s="208">
        <f t="shared" si="3"/>
        <v>0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209"/>
      <c r="AQ30" s="209"/>
      <c r="AR30" s="209"/>
      <c r="AS30" s="35"/>
      <c r="AT30" s="135"/>
    </row>
    <row r="31" spans="1:46" x14ac:dyDescent="0.2">
      <c r="A31" s="133"/>
      <c r="B31" s="133"/>
      <c r="C31" s="208">
        <f t="shared" si="2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09"/>
      <c r="U31" s="209"/>
      <c r="V31" s="209"/>
      <c r="W31" s="35"/>
      <c r="X31" s="135"/>
      <c r="Y31" s="208">
        <f t="shared" si="3"/>
        <v>0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209"/>
      <c r="AQ31" s="209"/>
      <c r="AR31" s="209"/>
      <c r="AS31" s="35"/>
      <c r="AT31" s="135"/>
    </row>
    <row r="32" spans="1:46" x14ac:dyDescent="0.2">
      <c r="A32" s="133"/>
      <c r="B32" s="133"/>
      <c r="C32" s="208">
        <f t="shared" si="2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209"/>
      <c r="U32" s="209"/>
      <c r="V32" s="209"/>
      <c r="W32" s="35"/>
      <c r="X32" s="135"/>
      <c r="Y32" s="208">
        <f t="shared" si="3"/>
        <v>0</v>
      </c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209"/>
      <c r="AQ32" s="209"/>
      <c r="AR32" s="209"/>
      <c r="AS32" s="35"/>
      <c r="AT32" s="135"/>
    </row>
    <row r="33" spans="1:46" x14ac:dyDescent="0.2">
      <c r="A33" s="133"/>
      <c r="B33" s="133"/>
      <c r="C33" s="208">
        <f t="shared" si="2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209"/>
      <c r="U33" s="209"/>
      <c r="V33" s="209"/>
      <c r="W33" s="35"/>
      <c r="X33" s="135"/>
      <c r="Y33" s="208">
        <f t="shared" si="3"/>
        <v>0</v>
      </c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209"/>
      <c r="AQ33" s="209"/>
      <c r="AR33" s="209"/>
      <c r="AS33" s="35"/>
      <c r="AT33" s="135"/>
    </row>
    <row r="34" spans="1:46" x14ac:dyDescent="0.2">
      <c r="A34" s="133"/>
      <c r="B34" s="133"/>
      <c r="C34" s="208">
        <f t="shared" si="2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209"/>
      <c r="U34" s="209"/>
      <c r="V34" s="209"/>
      <c r="W34" s="35"/>
      <c r="X34" s="135"/>
      <c r="Y34" s="208">
        <f t="shared" si="3"/>
        <v>0</v>
      </c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209"/>
      <c r="AQ34" s="209"/>
      <c r="AR34" s="209"/>
      <c r="AS34" s="35"/>
      <c r="AT34" s="135"/>
    </row>
    <row r="35" spans="1:46" x14ac:dyDescent="0.2">
      <c r="A35" s="133"/>
      <c r="B35" s="133"/>
      <c r="C35" s="208">
        <f t="shared" si="2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209"/>
      <c r="U35" s="209"/>
      <c r="V35" s="209"/>
      <c r="W35" s="35"/>
      <c r="X35" s="135"/>
      <c r="Y35" s="208">
        <f t="shared" si="3"/>
        <v>0</v>
      </c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209"/>
      <c r="AQ35" s="209"/>
      <c r="AR35" s="209"/>
      <c r="AS35" s="35"/>
      <c r="AT35" s="135"/>
    </row>
    <row r="36" spans="1:46" x14ac:dyDescent="0.2">
      <c r="A36" s="133"/>
      <c r="B36" s="133"/>
      <c r="C36" s="208">
        <f t="shared" si="2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209"/>
      <c r="U36" s="209"/>
      <c r="V36" s="209"/>
      <c r="W36" s="35"/>
      <c r="X36" s="135"/>
      <c r="Y36" s="208">
        <f t="shared" si="3"/>
        <v>0</v>
      </c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209"/>
      <c r="AQ36" s="209"/>
      <c r="AR36" s="209"/>
      <c r="AS36" s="35"/>
      <c r="AT36" s="135"/>
    </row>
    <row r="37" spans="1:46" x14ac:dyDescent="0.2">
      <c r="A37" s="133"/>
      <c r="B37" s="133"/>
      <c r="C37" s="208">
        <f t="shared" si="2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209"/>
      <c r="U37" s="209"/>
      <c r="V37" s="209"/>
      <c r="W37" s="35"/>
      <c r="X37" s="135"/>
      <c r="Y37" s="208">
        <f>Z37+AA37+AB37+AC37+AD37+AE37+AF37+AG37+AH37+AI37+AJ37+AK37+AL37+AM37+AN37+AO37+AP37+AQ37+AR37+AS37+AT37</f>
        <v>0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209"/>
      <c r="AQ37" s="209"/>
      <c r="AR37" s="209"/>
      <c r="AS37" s="35"/>
      <c r="AT37" s="135"/>
    </row>
    <row r="38" spans="1:46" x14ac:dyDescent="0.2">
      <c r="A38" s="133"/>
      <c r="B38" s="133"/>
      <c r="C38" s="208">
        <f t="shared" si="2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209"/>
      <c r="U38" s="209"/>
      <c r="V38" s="209"/>
      <c r="W38" s="35"/>
      <c r="X38" s="135"/>
      <c r="Y38" s="208">
        <f t="shared" si="3"/>
        <v>0</v>
      </c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209"/>
      <c r="AQ38" s="209"/>
      <c r="AR38" s="209"/>
      <c r="AS38" s="35"/>
      <c r="AT38" s="135"/>
    </row>
    <row r="39" spans="1:46" x14ac:dyDescent="0.2">
      <c r="A39" s="133"/>
      <c r="B39" s="133"/>
      <c r="C39" s="208">
        <f t="shared" si="2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209"/>
      <c r="U39" s="209"/>
      <c r="V39" s="209"/>
      <c r="W39" s="35"/>
      <c r="X39" s="135"/>
      <c r="Y39" s="208">
        <f t="shared" si="3"/>
        <v>0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209"/>
      <c r="AQ39" s="209"/>
      <c r="AR39" s="209"/>
      <c r="AS39" s="35"/>
      <c r="AT39" s="135"/>
    </row>
    <row r="40" spans="1:46" x14ac:dyDescent="0.2">
      <c r="A40" s="133"/>
      <c r="B40" s="133"/>
      <c r="C40" s="208">
        <f t="shared" si="2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209"/>
      <c r="U40" s="209"/>
      <c r="V40" s="209"/>
      <c r="W40" s="35"/>
      <c r="X40" s="135"/>
      <c r="Y40" s="208">
        <f t="shared" si="3"/>
        <v>0</v>
      </c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209"/>
      <c r="AQ40" s="209"/>
      <c r="AR40" s="209"/>
      <c r="AS40" s="35"/>
      <c r="AT40" s="135"/>
    </row>
    <row r="41" spans="1:46" x14ac:dyDescent="0.2">
      <c r="A41" s="133"/>
      <c r="B41" s="133"/>
      <c r="C41" s="208">
        <f t="shared" si="2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09"/>
      <c r="U41" s="209"/>
      <c r="V41" s="209"/>
      <c r="W41" s="35"/>
      <c r="X41" s="135"/>
      <c r="Y41" s="208">
        <f t="shared" si="3"/>
        <v>0</v>
      </c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209"/>
      <c r="AQ41" s="209"/>
      <c r="AR41" s="209"/>
      <c r="AS41" s="35"/>
      <c r="AT41" s="135"/>
    </row>
    <row r="42" spans="1:46" x14ac:dyDescent="0.2">
      <c r="A42" s="133"/>
      <c r="B42" s="133"/>
      <c r="C42" s="208">
        <f t="shared" si="2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209"/>
      <c r="U42" s="209"/>
      <c r="V42" s="209"/>
      <c r="W42" s="35"/>
      <c r="X42" s="135"/>
      <c r="Y42" s="208">
        <f t="shared" si="3"/>
        <v>0</v>
      </c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209"/>
      <c r="AQ42" s="209"/>
      <c r="AR42" s="209"/>
      <c r="AS42" s="35"/>
      <c r="AT42" s="135"/>
    </row>
    <row r="43" spans="1:46" x14ac:dyDescent="0.2">
      <c r="A43" s="133"/>
      <c r="B43" s="133"/>
      <c r="C43" s="208">
        <f t="shared" si="2"/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209"/>
      <c r="U43" s="209"/>
      <c r="V43" s="209"/>
      <c r="W43" s="35"/>
      <c r="X43" s="135"/>
      <c r="Y43" s="208">
        <f t="shared" si="3"/>
        <v>0</v>
      </c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209"/>
      <c r="AQ43" s="209"/>
      <c r="AR43" s="209"/>
      <c r="AS43" s="35"/>
      <c r="AT43" s="135"/>
    </row>
    <row r="44" spans="1:46" x14ac:dyDescent="0.2">
      <c r="A44" s="133"/>
      <c r="B44" s="133"/>
      <c r="C44" s="208">
        <f t="shared" si="2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209"/>
      <c r="U44" s="209"/>
      <c r="V44" s="209"/>
      <c r="W44" s="35"/>
      <c r="X44" s="135"/>
      <c r="Y44" s="208">
        <f t="shared" si="3"/>
        <v>0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209"/>
      <c r="AQ44" s="209"/>
      <c r="AR44" s="209"/>
      <c r="AS44" s="35"/>
      <c r="AT44" s="135"/>
    </row>
    <row r="45" spans="1:46" ht="13.5" thickBot="1" x14ac:dyDescent="0.25">
      <c r="A45" s="142"/>
      <c r="B45" s="142"/>
      <c r="C45" s="210">
        <f t="shared" si="2"/>
        <v>0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211"/>
      <c r="U45" s="211"/>
      <c r="V45" s="211"/>
      <c r="W45" s="145"/>
      <c r="X45" s="146"/>
      <c r="Y45" s="210">
        <f t="shared" si="3"/>
        <v>0</v>
      </c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211"/>
      <c r="AQ45" s="211"/>
      <c r="AR45" s="211"/>
      <c r="AS45" s="145"/>
      <c r="AT45" s="146"/>
    </row>
    <row r="46" spans="1:46" x14ac:dyDescent="0.2">
      <c r="A46" s="57"/>
    </row>
    <row r="47" spans="1:46" ht="12.75" customHeight="1" x14ac:dyDescent="0.2">
      <c r="A47" s="57"/>
      <c r="U47" s="158"/>
      <c r="V47" s="158"/>
      <c r="AH47" s="613" t="s">
        <v>52</v>
      </c>
      <c r="AM47" s="36"/>
      <c r="AN47" s="36"/>
      <c r="AO47" s="36"/>
      <c r="AP47" s="36"/>
      <c r="AQ47" s="36"/>
      <c r="AR47" s="36"/>
      <c r="AS47" s="36"/>
      <c r="AT47" s="36"/>
    </row>
    <row r="48" spans="1:46" s="34" customFormat="1" ht="12.75" customHeight="1" x14ac:dyDescent="0.2">
      <c r="A48" s="162"/>
      <c r="U48" s="158"/>
      <c r="V48" s="158"/>
      <c r="AM48" s="603" t="s">
        <v>671</v>
      </c>
      <c r="AN48" s="198"/>
      <c r="AO48" s="198"/>
      <c r="AP48" s="198"/>
      <c r="AQ48" s="198"/>
      <c r="AR48" s="198"/>
      <c r="AS48" s="198"/>
      <c r="AT48" s="198"/>
    </row>
    <row r="49" spans="1:46" s="34" customFormat="1" ht="12.75" customHeight="1" x14ac:dyDescent="0.2">
      <c r="A49" s="162"/>
      <c r="U49" s="158"/>
      <c r="V49" s="158"/>
      <c r="AH49" s="33" t="s">
        <v>679</v>
      </c>
      <c r="AM49" s="603"/>
      <c r="AN49" s="612"/>
      <c r="AO49" s="612"/>
      <c r="AP49" s="612"/>
      <c r="AQ49" s="612"/>
      <c r="AR49" s="612"/>
      <c r="AS49" s="612"/>
      <c r="AT49" s="612"/>
    </row>
    <row r="50" spans="1:46" s="34" customFormat="1" ht="12.75" customHeight="1" x14ac:dyDescent="0.2">
      <c r="A50" s="162"/>
      <c r="U50" s="158"/>
      <c r="V50" s="158"/>
      <c r="AM50" s="603"/>
      <c r="AN50" s="612"/>
      <c r="AO50" s="612"/>
      <c r="AP50" s="612"/>
      <c r="AQ50" s="612"/>
      <c r="AR50" s="612"/>
      <c r="AS50" s="612"/>
      <c r="AT50" s="612"/>
    </row>
    <row r="51" spans="1:46" ht="12.75" customHeight="1" x14ac:dyDescent="0.25">
      <c r="F51" s="38"/>
      <c r="Q51" s="39"/>
      <c r="R51" s="39"/>
      <c r="S51" s="39"/>
      <c r="T51" s="39"/>
      <c r="U51" s="82"/>
      <c r="V51" s="82"/>
      <c r="W51" s="155"/>
      <c r="Y51" s="155" t="s">
        <v>752</v>
      </c>
      <c r="AB51" s="37" t="s">
        <v>779</v>
      </c>
      <c r="AG51" s="84" t="s">
        <v>780</v>
      </c>
      <c r="AK51" s="39"/>
      <c r="AL51" s="39"/>
      <c r="AM51" s="39"/>
      <c r="AN51" s="39"/>
      <c r="AO51" s="82"/>
      <c r="AP51" s="82"/>
    </row>
    <row r="52" spans="1:46" ht="16.5" x14ac:dyDescent="0.25">
      <c r="B52" s="159"/>
      <c r="F52" s="38"/>
      <c r="Q52" s="39"/>
      <c r="R52" s="39"/>
      <c r="S52" s="39"/>
      <c r="T52" s="39"/>
      <c r="U52" s="97"/>
      <c r="V52" s="97"/>
      <c r="W52" s="156"/>
      <c r="Y52" s="38"/>
      <c r="Z52" s="156"/>
      <c r="AB52" s="37"/>
      <c r="AG52" s="97"/>
      <c r="AK52" s="39"/>
      <c r="AL52" s="39"/>
      <c r="AM52" s="39"/>
      <c r="AN52" s="39"/>
      <c r="AO52" s="97"/>
      <c r="AP52" s="97"/>
    </row>
    <row r="53" spans="1:46" ht="16.5" customHeight="1" x14ac:dyDescent="0.25">
      <c r="B53" s="159"/>
      <c r="F53" s="212"/>
      <c r="Q53" s="212"/>
      <c r="R53" s="212"/>
      <c r="S53" s="212"/>
      <c r="T53" s="212"/>
      <c r="U53" s="212"/>
      <c r="V53" s="212"/>
      <c r="W53" s="156"/>
      <c r="Y53" s="212"/>
      <c r="Z53" s="156"/>
      <c r="AB53" s="44" t="s">
        <v>754</v>
      </c>
      <c r="AG53" s="44" t="s">
        <v>781</v>
      </c>
      <c r="AK53" s="212"/>
      <c r="AL53" s="212"/>
      <c r="AM53" s="212"/>
      <c r="AN53" s="212"/>
      <c r="AO53" s="212"/>
      <c r="AP53" s="212"/>
    </row>
    <row r="54" spans="1:46" x14ac:dyDescent="0.2">
      <c r="B54" s="125"/>
      <c r="O54" s="44"/>
      <c r="P54" s="212"/>
      <c r="Q54" s="212"/>
      <c r="R54" s="212"/>
      <c r="S54" s="212"/>
      <c r="T54" s="212"/>
      <c r="U54" s="212"/>
      <c r="V54" s="212"/>
      <c r="AI54" s="44"/>
      <c r="AJ54" s="212"/>
      <c r="AK54" s="212"/>
      <c r="AL54" s="212"/>
      <c r="AM54" s="212"/>
      <c r="AN54" s="212"/>
      <c r="AO54" s="212"/>
      <c r="AP54" s="212"/>
    </row>
    <row r="55" spans="1:46" x14ac:dyDescent="0.2">
      <c r="B55" s="125"/>
      <c r="O55" s="44"/>
      <c r="P55" s="212"/>
      <c r="Q55" s="212"/>
      <c r="R55" s="212"/>
      <c r="S55" s="212"/>
      <c r="T55" s="212"/>
      <c r="U55" s="212"/>
      <c r="V55" s="212"/>
      <c r="AI55" s="44"/>
      <c r="AJ55" s="212"/>
      <c r="AK55" s="212"/>
      <c r="AL55" s="212"/>
      <c r="AM55" s="212"/>
      <c r="AN55" s="212"/>
      <c r="AO55" s="212"/>
      <c r="AP55" s="212"/>
    </row>
    <row r="56" spans="1:46" x14ac:dyDescent="0.2">
      <c r="B56" s="125"/>
      <c r="O56" s="44"/>
      <c r="P56" s="212"/>
      <c r="Q56" s="212"/>
      <c r="R56" s="212"/>
      <c r="S56" s="212"/>
      <c r="T56" s="212"/>
      <c r="U56" s="212"/>
      <c r="V56" s="212"/>
      <c r="AI56" s="44"/>
      <c r="AJ56" s="212"/>
      <c r="AK56" s="212"/>
      <c r="AL56" s="212"/>
      <c r="AM56" s="212"/>
      <c r="AN56" s="212"/>
      <c r="AO56" s="212"/>
      <c r="AP56" s="212"/>
    </row>
    <row r="57" spans="1:46" x14ac:dyDescent="0.2">
      <c r="B57" s="125"/>
      <c r="O57" s="44"/>
      <c r="P57" s="212"/>
      <c r="Q57" s="212"/>
      <c r="R57" s="212"/>
      <c r="S57" s="212"/>
      <c r="T57" s="212"/>
      <c r="U57" s="212"/>
      <c r="V57" s="212"/>
      <c r="AI57" s="44"/>
      <c r="AJ57" s="212"/>
      <c r="AK57" s="212"/>
      <c r="AL57" s="212"/>
      <c r="AM57" s="212"/>
      <c r="AN57" s="212"/>
      <c r="AO57" s="212"/>
      <c r="AP57" s="212"/>
    </row>
    <row r="58" spans="1:46" x14ac:dyDescent="0.2">
      <c r="B58" s="125"/>
      <c r="O58" s="44"/>
      <c r="P58" s="212"/>
      <c r="Q58" s="212"/>
      <c r="R58" s="212"/>
      <c r="S58" s="212"/>
      <c r="T58" s="212"/>
      <c r="U58" s="212"/>
      <c r="V58" s="212"/>
      <c r="AI58" s="44"/>
      <c r="AJ58" s="212"/>
      <c r="AK58" s="212"/>
      <c r="AL58" s="212"/>
      <c r="AM58" s="212"/>
      <c r="AN58" s="212"/>
      <c r="AO58" s="212"/>
      <c r="AP58" s="212"/>
    </row>
    <row r="59" spans="1:46" x14ac:dyDescent="0.2">
      <c r="B59" s="125"/>
      <c r="O59" s="44"/>
      <c r="P59" s="212"/>
      <c r="Q59" s="212"/>
      <c r="R59" s="212"/>
      <c r="S59" s="212"/>
      <c r="T59" s="212"/>
      <c r="U59" s="212"/>
      <c r="V59" s="212"/>
      <c r="AI59" s="44"/>
      <c r="AJ59" s="212"/>
      <c r="AK59" s="212"/>
      <c r="AL59" s="212"/>
      <c r="AM59" s="212"/>
      <c r="AN59" s="212"/>
      <c r="AO59" s="212"/>
      <c r="AP59" s="212"/>
    </row>
    <row r="60" spans="1:46" x14ac:dyDescent="0.2">
      <c r="B60" s="125"/>
      <c r="O60" s="44"/>
      <c r="P60" s="212"/>
      <c r="Q60" s="212"/>
      <c r="R60" s="212"/>
      <c r="S60" s="212"/>
      <c r="T60" s="212"/>
      <c r="U60" s="212"/>
      <c r="V60" s="212"/>
      <c r="AI60" s="44"/>
      <c r="AJ60" s="212"/>
      <c r="AK60" s="212"/>
      <c r="AL60" s="212"/>
      <c r="AM60" s="212"/>
      <c r="AN60" s="212"/>
      <c r="AO60" s="212"/>
      <c r="AP60" s="212"/>
    </row>
    <row r="61" spans="1:46" x14ac:dyDescent="0.2">
      <c r="B61" s="125"/>
      <c r="O61" s="44"/>
      <c r="P61" s="212"/>
      <c r="Q61" s="212"/>
      <c r="R61" s="212"/>
      <c r="S61" s="212"/>
      <c r="T61" s="212"/>
      <c r="U61" s="212"/>
      <c r="V61" s="212"/>
      <c r="AI61" s="44"/>
      <c r="AJ61" s="212"/>
      <c r="AK61" s="212"/>
      <c r="AL61" s="212"/>
      <c r="AM61" s="212"/>
      <c r="AN61" s="212"/>
      <c r="AO61" s="212"/>
      <c r="AP61" s="212"/>
    </row>
    <row r="62" spans="1:46" x14ac:dyDescent="0.2">
      <c r="B62" s="125"/>
      <c r="O62" s="44"/>
      <c r="P62" s="212"/>
      <c r="Q62" s="212"/>
      <c r="R62" s="212"/>
      <c r="S62" s="212"/>
      <c r="T62" s="212"/>
      <c r="U62" s="212"/>
      <c r="V62" s="212"/>
      <c r="AI62" s="44"/>
      <c r="AJ62" s="212"/>
      <c r="AK62" s="212"/>
      <c r="AL62" s="212"/>
      <c r="AM62" s="212"/>
      <c r="AN62" s="212"/>
      <c r="AO62" s="212"/>
      <c r="AP62" s="212"/>
    </row>
  </sheetData>
  <mergeCells count="7">
    <mergeCell ref="B4:B6"/>
    <mergeCell ref="C2:X2"/>
    <mergeCell ref="A4:A6"/>
    <mergeCell ref="C4:X4"/>
    <mergeCell ref="Y4:AT4"/>
    <mergeCell ref="C5:X5"/>
    <mergeCell ref="Y5:AT5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5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G55"/>
  <sheetViews>
    <sheetView zoomScale="80" zoomScaleNormal="80" workbookViewId="0"/>
  </sheetViews>
  <sheetFormatPr defaultRowHeight="12.75" x14ac:dyDescent="0.2"/>
  <cols>
    <col min="1" max="1" width="4.28515625" customWidth="1"/>
    <col min="2" max="2" width="32.85546875" customWidth="1"/>
    <col min="3" max="3" width="6.28515625" customWidth="1"/>
    <col min="4" max="4" width="4" customWidth="1"/>
    <col min="5" max="5" width="5.42578125" bestFit="1" customWidth="1"/>
    <col min="6" max="6" width="5.85546875" bestFit="1" customWidth="1"/>
    <col min="7" max="7" width="4.85546875" customWidth="1"/>
    <col min="8" max="8" width="5.5703125" customWidth="1"/>
    <col min="9" max="9" width="5.140625" customWidth="1"/>
    <col min="10" max="10" width="4.42578125" bestFit="1" customWidth="1"/>
    <col min="11" max="11" width="4.42578125" customWidth="1"/>
    <col min="12" max="12" width="5.42578125" bestFit="1" customWidth="1"/>
    <col min="13" max="13" width="5.85546875" bestFit="1" customWidth="1"/>
    <col min="14" max="14" width="4.5703125" customWidth="1"/>
    <col min="15" max="15" width="4.85546875" customWidth="1"/>
    <col min="16" max="16" width="4.5703125" bestFit="1" customWidth="1"/>
    <col min="17" max="17" width="4.28515625" customWidth="1"/>
    <col min="18" max="18" width="5.5703125" customWidth="1"/>
    <col min="19" max="19" width="5.42578125" bestFit="1" customWidth="1"/>
    <col min="20" max="20" width="5.85546875" bestFit="1" customWidth="1"/>
    <col min="21" max="21" width="4.85546875" bestFit="1" customWidth="1"/>
    <col min="22" max="22" width="5.140625" bestFit="1" customWidth="1"/>
    <col min="23" max="23" width="4.5703125" bestFit="1" customWidth="1"/>
    <col min="24" max="24" width="4.42578125" bestFit="1" customWidth="1"/>
    <col min="25" max="25" width="4.42578125" customWidth="1"/>
    <col min="26" max="26" width="5.42578125" bestFit="1" customWidth="1"/>
    <col min="27" max="27" width="5.85546875" bestFit="1" customWidth="1"/>
    <col min="28" max="28" width="4.85546875" bestFit="1" customWidth="1"/>
    <col min="29" max="29" width="5.140625" bestFit="1" customWidth="1"/>
    <col min="30" max="30" width="4.5703125" bestFit="1" customWidth="1"/>
    <col min="31" max="32" width="4.42578125" customWidth="1"/>
    <col min="33" max="33" width="5.42578125" bestFit="1" customWidth="1"/>
    <col min="34" max="34" width="5.85546875" bestFit="1" customWidth="1"/>
    <col min="35" max="35" width="4.85546875" bestFit="1" customWidth="1"/>
    <col min="36" max="36" width="5.140625" bestFit="1" customWidth="1"/>
    <col min="37" max="37" width="4.5703125" bestFit="1" customWidth="1"/>
    <col min="38" max="38" width="4.42578125" bestFit="1" customWidth="1"/>
    <col min="39" max="39" width="4" customWidth="1"/>
    <col min="40" max="40" width="5.42578125" bestFit="1" customWidth="1"/>
    <col min="41" max="41" width="5.85546875" bestFit="1" customWidth="1"/>
    <col min="42" max="42" width="4.85546875" bestFit="1" customWidth="1"/>
    <col min="43" max="43" width="5.140625" bestFit="1" customWidth="1"/>
    <col min="44" max="44" width="4.5703125" bestFit="1" customWidth="1"/>
    <col min="45" max="45" width="4.42578125" bestFit="1" customWidth="1"/>
    <col min="46" max="46" width="4" customWidth="1"/>
    <col min="47" max="47" width="5.42578125" bestFit="1" customWidth="1"/>
    <col min="48" max="48" width="5.85546875" bestFit="1" customWidth="1"/>
    <col min="49" max="49" width="4.7109375" customWidth="1"/>
    <col min="50" max="50" width="5.140625" bestFit="1" customWidth="1"/>
    <col min="51" max="51" width="4.28515625" customWidth="1"/>
    <col min="52" max="52" width="4.140625" customWidth="1"/>
    <col min="53" max="53" width="4.42578125" customWidth="1"/>
    <col min="54" max="54" width="5" customWidth="1"/>
    <col min="55" max="55" width="5.5703125" customWidth="1"/>
    <col min="56" max="56" width="4.85546875" bestFit="1" customWidth="1"/>
    <col min="57" max="57" width="5.140625" bestFit="1" customWidth="1"/>
    <col min="58" max="58" width="4.5703125" bestFit="1" customWidth="1"/>
    <col min="59" max="59" width="4.42578125" bestFit="1" customWidth="1"/>
  </cols>
  <sheetData>
    <row r="1" spans="1:59" x14ac:dyDescent="0.2">
      <c r="B1" s="125" t="s">
        <v>274</v>
      </c>
      <c r="C1" s="125"/>
      <c r="D1" s="125"/>
    </row>
    <row r="2" spans="1:59" ht="15" x14ac:dyDescent="0.25">
      <c r="C2" s="959" t="s">
        <v>750</v>
      </c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  <c r="O2" s="959"/>
      <c r="P2" s="959"/>
      <c r="Q2" s="959"/>
      <c r="R2" s="959"/>
      <c r="S2" s="959"/>
      <c r="T2" s="959"/>
      <c r="U2" s="959"/>
      <c r="V2" s="959"/>
      <c r="W2" s="959"/>
      <c r="X2" s="959"/>
      <c r="Y2" s="959"/>
      <c r="Z2" s="959"/>
      <c r="AA2" s="959"/>
      <c r="AB2" s="959"/>
      <c r="AC2" s="959"/>
      <c r="AD2" s="959"/>
      <c r="AE2" s="959"/>
      <c r="AF2" s="45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</row>
    <row r="3" spans="1:59" ht="13.5" thickBot="1" x14ac:dyDescent="0.25">
      <c r="L3" s="125"/>
    </row>
    <row r="4" spans="1:59" ht="13.5" customHeight="1" x14ac:dyDescent="0.2">
      <c r="A4" s="960" t="s">
        <v>275</v>
      </c>
      <c r="B4" s="998" t="s">
        <v>276</v>
      </c>
      <c r="C4" s="1001" t="s">
        <v>277</v>
      </c>
      <c r="D4" s="955" t="s">
        <v>152</v>
      </c>
      <c r="E4" s="938"/>
      <c r="F4" s="938"/>
      <c r="G4" s="938"/>
      <c r="H4" s="938"/>
      <c r="I4" s="938"/>
      <c r="J4" s="954"/>
      <c r="K4" s="955" t="s">
        <v>278</v>
      </c>
      <c r="L4" s="938"/>
      <c r="M4" s="938"/>
      <c r="N4" s="938"/>
      <c r="O4" s="938"/>
      <c r="P4" s="938"/>
      <c r="Q4" s="954"/>
      <c r="R4" s="865" t="s">
        <v>279</v>
      </c>
      <c r="S4" s="866"/>
      <c r="T4" s="866"/>
      <c r="U4" s="866"/>
      <c r="V4" s="866"/>
      <c r="W4" s="866"/>
      <c r="X4" s="867"/>
      <c r="Y4" s="865" t="s">
        <v>280</v>
      </c>
      <c r="Z4" s="866"/>
      <c r="AA4" s="866"/>
      <c r="AB4" s="866"/>
      <c r="AC4" s="866"/>
      <c r="AD4" s="866"/>
      <c r="AE4" s="867"/>
      <c r="AF4" s="953" t="s">
        <v>281</v>
      </c>
      <c r="AG4" s="938"/>
      <c r="AH4" s="938"/>
      <c r="AI4" s="938"/>
      <c r="AJ4" s="938"/>
      <c r="AK4" s="938"/>
      <c r="AL4" s="938"/>
      <c r="AM4" s="938"/>
      <c r="AN4" s="938"/>
      <c r="AO4" s="938"/>
      <c r="AP4" s="938"/>
      <c r="AQ4" s="938"/>
      <c r="AR4" s="938"/>
      <c r="AS4" s="954"/>
      <c r="AT4" s="989" t="s">
        <v>282</v>
      </c>
      <c r="AU4" s="944"/>
      <c r="AV4" s="944"/>
      <c r="AW4" s="944"/>
      <c r="AX4" s="944"/>
      <c r="AY4" s="944"/>
      <c r="AZ4" s="945"/>
      <c r="BA4" s="990" t="s">
        <v>283</v>
      </c>
      <c r="BB4" s="991"/>
      <c r="BC4" s="991"/>
      <c r="BD4" s="991"/>
      <c r="BE4" s="991"/>
      <c r="BF4" s="991"/>
      <c r="BG4" s="992"/>
    </row>
    <row r="5" spans="1:59" ht="16.5" customHeight="1" thickBot="1" x14ac:dyDescent="0.25">
      <c r="A5" s="961"/>
      <c r="B5" s="999"/>
      <c r="C5" s="1002"/>
      <c r="D5" s="956"/>
      <c r="E5" s="871"/>
      <c r="F5" s="871"/>
      <c r="G5" s="871"/>
      <c r="H5" s="871"/>
      <c r="I5" s="871"/>
      <c r="J5" s="872"/>
      <c r="K5" s="956"/>
      <c r="L5" s="871"/>
      <c r="M5" s="871"/>
      <c r="N5" s="871"/>
      <c r="O5" s="871"/>
      <c r="P5" s="871"/>
      <c r="Q5" s="872"/>
      <c r="R5" s="933"/>
      <c r="S5" s="934"/>
      <c r="T5" s="934"/>
      <c r="U5" s="934"/>
      <c r="V5" s="934"/>
      <c r="W5" s="934"/>
      <c r="X5" s="935"/>
      <c r="Y5" s="1003"/>
      <c r="Z5" s="1004"/>
      <c r="AA5" s="1004"/>
      <c r="AB5" s="1004"/>
      <c r="AC5" s="1004"/>
      <c r="AD5" s="1004"/>
      <c r="AE5" s="1005"/>
      <c r="AF5" s="996" t="s">
        <v>284</v>
      </c>
      <c r="AG5" s="871"/>
      <c r="AH5" s="871"/>
      <c r="AI5" s="871"/>
      <c r="AJ5" s="871"/>
      <c r="AK5" s="871"/>
      <c r="AL5" s="871"/>
      <c r="AM5" s="871" t="s">
        <v>45</v>
      </c>
      <c r="AN5" s="871"/>
      <c r="AO5" s="871"/>
      <c r="AP5" s="871"/>
      <c r="AQ5" s="871"/>
      <c r="AR5" s="871"/>
      <c r="AS5" s="872"/>
      <c r="AT5" s="956" t="s">
        <v>285</v>
      </c>
      <c r="AU5" s="871"/>
      <c r="AV5" s="871"/>
      <c r="AW5" s="871"/>
      <c r="AX5" s="871"/>
      <c r="AY5" s="871"/>
      <c r="AZ5" s="872"/>
      <c r="BA5" s="993"/>
      <c r="BB5" s="994"/>
      <c r="BC5" s="994"/>
      <c r="BD5" s="994"/>
      <c r="BE5" s="994"/>
      <c r="BF5" s="994"/>
      <c r="BG5" s="995"/>
    </row>
    <row r="6" spans="1:59" ht="12.75" customHeight="1" x14ac:dyDescent="0.2">
      <c r="A6" s="961"/>
      <c r="B6" s="999"/>
      <c r="C6" s="1002"/>
      <c r="D6" s="958" t="s">
        <v>286</v>
      </c>
      <c r="E6" s="951" t="s">
        <v>287</v>
      </c>
      <c r="F6" s="951"/>
      <c r="G6" s="951"/>
      <c r="H6" s="951"/>
      <c r="I6" s="951"/>
      <c r="J6" s="952"/>
      <c r="K6" s="958" t="s">
        <v>286</v>
      </c>
      <c r="L6" s="951" t="s">
        <v>287</v>
      </c>
      <c r="M6" s="951"/>
      <c r="N6" s="951"/>
      <c r="O6" s="951"/>
      <c r="P6" s="951"/>
      <c r="Q6" s="952"/>
      <c r="R6" s="950" t="s">
        <v>286</v>
      </c>
      <c r="S6" s="951" t="s">
        <v>287</v>
      </c>
      <c r="T6" s="951"/>
      <c r="U6" s="951"/>
      <c r="V6" s="951"/>
      <c r="W6" s="951"/>
      <c r="X6" s="952"/>
      <c r="Y6" s="1006" t="s">
        <v>286</v>
      </c>
      <c r="Z6" s="951" t="s">
        <v>287</v>
      </c>
      <c r="AA6" s="951"/>
      <c r="AB6" s="951"/>
      <c r="AC6" s="951"/>
      <c r="AD6" s="951"/>
      <c r="AE6" s="952"/>
      <c r="AF6" s="950" t="s">
        <v>286</v>
      </c>
      <c r="AG6" s="951" t="s">
        <v>287</v>
      </c>
      <c r="AH6" s="951"/>
      <c r="AI6" s="951"/>
      <c r="AJ6" s="951"/>
      <c r="AK6" s="951"/>
      <c r="AL6" s="952"/>
      <c r="AM6" s="997" t="s">
        <v>286</v>
      </c>
      <c r="AN6" s="951" t="s">
        <v>287</v>
      </c>
      <c r="AO6" s="951"/>
      <c r="AP6" s="951"/>
      <c r="AQ6" s="951"/>
      <c r="AR6" s="951"/>
      <c r="AS6" s="952"/>
      <c r="AT6" s="958" t="s">
        <v>286</v>
      </c>
      <c r="AU6" s="951" t="s">
        <v>287</v>
      </c>
      <c r="AV6" s="951"/>
      <c r="AW6" s="951"/>
      <c r="AX6" s="951"/>
      <c r="AY6" s="951"/>
      <c r="AZ6" s="952"/>
      <c r="BA6" s="958" t="s">
        <v>286</v>
      </c>
      <c r="BB6" s="951" t="s">
        <v>287</v>
      </c>
      <c r="BC6" s="951"/>
      <c r="BD6" s="951"/>
      <c r="BE6" s="951"/>
      <c r="BF6" s="951"/>
      <c r="BG6" s="952"/>
    </row>
    <row r="7" spans="1:59" ht="24" customHeight="1" x14ac:dyDescent="0.2">
      <c r="A7" s="961"/>
      <c r="B7" s="1000"/>
      <c r="C7" s="1002"/>
      <c r="D7" s="958"/>
      <c r="E7" s="450" t="s">
        <v>306</v>
      </c>
      <c r="F7" s="450" t="s">
        <v>307</v>
      </c>
      <c r="G7" s="450" t="s">
        <v>308</v>
      </c>
      <c r="H7" s="450" t="s">
        <v>309</v>
      </c>
      <c r="I7" s="450" t="s">
        <v>310</v>
      </c>
      <c r="J7" s="452" t="s">
        <v>294</v>
      </c>
      <c r="K7" s="958"/>
      <c r="L7" s="450" t="s">
        <v>306</v>
      </c>
      <c r="M7" s="450" t="s">
        <v>307</v>
      </c>
      <c r="N7" s="450" t="s">
        <v>308</v>
      </c>
      <c r="O7" s="450" t="s">
        <v>309</v>
      </c>
      <c r="P7" s="450" t="s">
        <v>310</v>
      </c>
      <c r="Q7" s="452" t="s">
        <v>294</v>
      </c>
      <c r="R7" s="950"/>
      <c r="S7" s="454" t="s">
        <v>306</v>
      </c>
      <c r="T7" s="454" t="s">
        <v>307</v>
      </c>
      <c r="U7" s="454" t="s">
        <v>308</v>
      </c>
      <c r="V7" s="454" t="s">
        <v>309</v>
      </c>
      <c r="W7" s="454" t="s">
        <v>310</v>
      </c>
      <c r="X7" s="455" t="s">
        <v>294</v>
      </c>
      <c r="Y7" s="950"/>
      <c r="Z7" s="454" t="s">
        <v>306</v>
      </c>
      <c r="AA7" s="454" t="s">
        <v>307</v>
      </c>
      <c r="AB7" s="454" t="s">
        <v>308</v>
      </c>
      <c r="AC7" s="454" t="s">
        <v>309</v>
      </c>
      <c r="AD7" s="454" t="s">
        <v>310</v>
      </c>
      <c r="AE7" s="455" t="s">
        <v>294</v>
      </c>
      <c r="AF7" s="950"/>
      <c r="AG7" s="450" t="s">
        <v>306</v>
      </c>
      <c r="AH7" s="450" t="s">
        <v>307</v>
      </c>
      <c r="AI7" s="450" t="s">
        <v>308</v>
      </c>
      <c r="AJ7" s="450" t="s">
        <v>309</v>
      </c>
      <c r="AK7" s="450" t="s">
        <v>310</v>
      </c>
      <c r="AL7" s="450" t="s">
        <v>294</v>
      </c>
      <c r="AM7" s="997"/>
      <c r="AN7" s="450" t="s">
        <v>306</v>
      </c>
      <c r="AO7" s="450" t="s">
        <v>307</v>
      </c>
      <c r="AP7" s="450" t="s">
        <v>308</v>
      </c>
      <c r="AQ7" s="450" t="s">
        <v>309</v>
      </c>
      <c r="AR7" s="450" t="s">
        <v>310</v>
      </c>
      <c r="AS7" s="452" t="s">
        <v>294</v>
      </c>
      <c r="AT7" s="958"/>
      <c r="AU7" s="450" t="s">
        <v>306</v>
      </c>
      <c r="AV7" s="450" t="s">
        <v>307</v>
      </c>
      <c r="AW7" s="450" t="s">
        <v>308</v>
      </c>
      <c r="AX7" s="450" t="s">
        <v>309</v>
      </c>
      <c r="AY7" s="450" t="s">
        <v>310</v>
      </c>
      <c r="AZ7" s="452" t="s">
        <v>294</v>
      </c>
      <c r="BA7" s="958"/>
      <c r="BB7" s="454" t="s">
        <v>306</v>
      </c>
      <c r="BC7" s="454" t="s">
        <v>307</v>
      </c>
      <c r="BD7" s="454" t="s">
        <v>308</v>
      </c>
      <c r="BE7" s="454" t="s">
        <v>309</v>
      </c>
      <c r="BF7" s="454" t="s">
        <v>310</v>
      </c>
      <c r="BG7" s="455" t="s">
        <v>294</v>
      </c>
    </row>
    <row r="8" spans="1:59" s="461" customFormat="1" x14ac:dyDescent="0.2">
      <c r="A8" s="961"/>
      <c r="B8" s="605" t="s">
        <v>295</v>
      </c>
      <c r="C8" s="456"/>
      <c r="D8" s="457">
        <f>E8+F8+G8+H8+I8+J8</f>
        <v>153</v>
      </c>
      <c r="E8" s="458">
        <f>SUM(E9:E47)</f>
        <v>23</v>
      </c>
      <c r="F8" s="458">
        <f t="shared" ref="F8:J8" si="0">SUM(F9:F47)</f>
        <v>82</v>
      </c>
      <c r="G8" s="458">
        <f t="shared" si="0"/>
        <v>0</v>
      </c>
      <c r="H8" s="458">
        <f t="shared" si="0"/>
        <v>45</v>
      </c>
      <c r="I8" s="458">
        <f t="shared" si="0"/>
        <v>0</v>
      </c>
      <c r="J8" s="459">
        <f t="shared" si="0"/>
        <v>3</v>
      </c>
      <c r="K8" s="457">
        <f>L8+M8+N8+O8+P8+Q8</f>
        <v>323</v>
      </c>
      <c r="L8" s="458">
        <f t="shared" ref="L8:Q8" si="1">SUM(L9:L47)</f>
        <v>30</v>
      </c>
      <c r="M8" s="458">
        <f t="shared" si="1"/>
        <v>141</v>
      </c>
      <c r="N8" s="458">
        <f t="shared" si="1"/>
        <v>3</v>
      </c>
      <c r="O8" s="458">
        <f t="shared" si="1"/>
        <v>95</v>
      </c>
      <c r="P8" s="458">
        <f t="shared" si="1"/>
        <v>1</v>
      </c>
      <c r="Q8" s="459">
        <f t="shared" si="1"/>
        <v>53</v>
      </c>
      <c r="R8" s="460">
        <f>S8+T8+U8+V8+W8+X8</f>
        <v>476</v>
      </c>
      <c r="S8" s="458">
        <f t="shared" ref="S8:X8" si="2">SUM(S9:S47)</f>
        <v>53</v>
      </c>
      <c r="T8" s="458">
        <f t="shared" si="2"/>
        <v>223</v>
      </c>
      <c r="U8" s="458">
        <f t="shared" si="2"/>
        <v>3</v>
      </c>
      <c r="V8" s="458">
        <f t="shared" si="2"/>
        <v>140</v>
      </c>
      <c r="W8" s="458">
        <f t="shared" si="2"/>
        <v>1</v>
      </c>
      <c r="X8" s="459">
        <f t="shared" si="2"/>
        <v>56</v>
      </c>
      <c r="Y8" s="460">
        <f>Z8+AA8+AB8+AC8+AD8+AE8</f>
        <v>330</v>
      </c>
      <c r="Z8" s="458">
        <f t="shared" ref="Z8:AE8" si="3">SUM(Z9:Z47)</f>
        <v>43</v>
      </c>
      <c r="AA8" s="458">
        <f t="shared" si="3"/>
        <v>138</v>
      </c>
      <c r="AB8" s="458">
        <f t="shared" si="3"/>
        <v>3</v>
      </c>
      <c r="AC8" s="458">
        <f t="shared" si="3"/>
        <v>97</v>
      </c>
      <c r="AD8" s="458">
        <f t="shared" si="3"/>
        <v>1</v>
      </c>
      <c r="AE8" s="459">
        <f t="shared" si="3"/>
        <v>48</v>
      </c>
      <c r="AF8" s="460">
        <f>AG8+AH8+AI8+AJ8+AK8+AL8</f>
        <v>244</v>
      </c>
      <c r="AG8" s="458">
        <f t="shared" ref="AG8:AL8" si="4">SUM(AG9:AG47)</f>
        <v>29</v>
      </c>
      <c r="AH8" s="458">
        <f t="shared" si="4"/>
        <v>107</v>
      </c>
      <c r="AI8" s="458">
        <f t="shared" si="4"/>
        <v>3</v>
      </c>
      <c r="AJ8" s="458">
        <f t="shared" si="4"/>
        <v>61</v>
      </c>
      <c r="AK8" s="458">
        <f t="shared" si="4"/>
        <v>1</v>
      </c>
      <c r="AL8" s="458">
        <f t="shared" si="4"/>
        <v>43</v>
      </c>
      <c r="AM8" s="458">
        <f>AN8+AO8+AP8+AQ8+AR8+AS8</f>
        <v>86</v>
      </c>
      <c r="AN8" s="458">
        <f t="shared" ref="AN8:AS8" si="5">SUM(AN9:AN47)</f>
        <v>14</v>
      </c>
      <c r="AO8" s="458">
        <f t="shared" si="5"/>
        <v>31</v>
      </c>
      <c r="AP8" s="458">
        <f t="shared" si="5"/>
        <v>0</v>
      </c>
      <c r="AQ8" s="458">
        <f t="shared" si="5"/>
        <v>36</v>
      </c>
      <c r="AR8" s="458">
        <f t="shared" si="5"/>
        <v>0</v>
      </c>
      <c r="AS8" s="459">
        <f t="shared" si="5"/>
        <v>5</v>
      </c>
      <c r="AT8" s="457">
        <f>AU8+AV8+AW8+AX8+AY8+AZ8</f>
        <v>233</v>
      </c>
      <c r="AU8" s="458">
        <f t="shared" ref="AU8:AZ8" si="6">SUM(AU9:AU47)</f>
        <v>19</v>
      </c>
      <c r="AV8" s="458">
        <f t="shared" si="6"/>
        <v>112</v>
      </c>
      <c r="AW8" s="458">
        <f t="shared" si="6"/>
        <v>3</v>
      </c>
      <c r="AX8" s="458">
        <f t="shared" si="6"/>
        <v>50</v>
      </c>
      <c r="AY8" s="458">
        <f t="shared" si="6"/>
        <v>1</v>
      </c>
      <c r="AZ8" s="459">
        <f t="shared" si="6"/>
        <v>48</v>
      </c>
      <c r="BA8" s="457">
        <f>BB8+BC8+BD8+BE8+BF8+BG8</f>
        <v>146</v>
      </c>
      <c r="BB8" s="458">
        <f t="shared" ref="BB8:BG8" si="7">SUM(BB9:BB47)</f>
        <v>10</v>
      </c>
      <c r="BC8" s="458">
        <f t="shared" si="7"/>
        <v>85</v>
      </c>
      <c r="BD8" s="458">
        <f t="shared" si="7"/>
        <v>0</v>
      </c>
      <c r="BE8" s="458">
        <f t="shared" si="7"/>
        <v>43</v>
      </c>
      <c r="BF8" s="458">
        <f t="shared" si="7"/>
        <v>0</v>
      </c>
      <c r="BG8" s="459">
        <f t="shared" si="7"/>
        <v>8</v>
      </c>
    </row>
    <row r="9" spans="1:59" x14ac:dyDescent="0.2">
      <c r="A9" s="133">
        <v>1</v>
      </c>
      <c r="B9" s="134" t="s">
        <v>731</v>
      </c>
      <c r="C9" s="133" t="s">
        <v>740</v>
      </c>
      <c r="D9" s="130">
        <f t="shared" ref="D9:D47" si="8">E9+F9+G9+H9+I9+J9</f>
        <v>21</v>
      </c>
      <c r="E9" s="127">
        <v>5</v>
      </c>
      <c r="F9" s="35">
        <v>9</v>
      </c>
      <c r="G9" s="35"/>
      <c r="H9" s="35">
        <v>7</v>
      </c>
      <c r="I9" s="35"/>
      <c r="J9" s="135"/>
      <c r="K9" s="130">
        <f t="shared" ref="K9:K47" si="9">L9+M9+N9+O9+P9+Q9</f>
        <v>35</v>
      </c>
      <c r="L9" s="35">
        <v>2</v>
      </c>
      <c r="M9" s="35">
        <v>16</v>
      </c>
      <c r="N9" s="35">
        <v>1</v>
      </c>
      <c r="O9" s="35">
        <v>10</v>
      </c>
      <c r="P9" s="35"/>
      <c r="Q9" s="135">
        <v>6</v>
      </c>
      <c r="R9" s="138">
        <f t="shared" ref="R9:R47" si="10">S9+T9+U9+V9+W9+X9</f>
        <v>56</v>
      </c>
      <c r="S9" s="139">
        <f t="shared" ref="S9:S47" si="11">E9+L9</f>
        <v>7</v>
      </c>
      <c r="T9" s="139">
        <f t="shared" ref="T9:T47" si="12">F9+M9</f>
        <v>25</v>
      </c>
      <c r="U9" s="139">
        <f t="shared" ref="U9:U47" si="13">G9+N9</f>
        <v>1</v>
      </c>
      <c r="V9" s="139">
        <f t="shared" ref="V9:V47" si="14">H9+O9</f>
        <v>17</v>
      </c>
      <c r="W9" s="139">
        <f t="shared" ref="W9:W47" si="15">I9+P9</f>
        <v>0</v>
      </c>
      <c r="X9" s="140">
        <f t="shared" ref="X9:X47" si="16">J9+Q9</f>
        <v>6</v>
      </c>
      <c r="Y9" s="138">
        <f t="shared" ref="Y9:Y47" si="17">Z9+AA9+AB9+AC9+AD9+AE9</f>
        <v>39</v>
      </c>
      <c r="Z9" s="139">
        <f t="shared" ref="Z9:Z47" si="18">AG9+AN9</f>
        <v>6</v>
      </c>
      <c r="AA9" s="139">
        <f t="shared" ref="AA9:AA47" si="19">AH9+AO9</f>
        <v>15</v>
      </c>
      <c r="AB9" s="139">
        <f t="shared" ref="AB9:AB47" si="20">AI9+AP9</f>
        <v>1</v>
      </c>
      <c r="AC9" s="139">
        <f t="shared" ref="AC9:AC47" si="21">AJ9+AQ9</f>
        <v>11</v>
      </c>
      <c r="AD9" s="139">
        <f t="shared" ref="AD9:AD47" si="22">AK9+AR9</f>
        <v>0</v>
      </c>
      <c r="AE9" s="140">
        <f t="shared" ref="AE9:AE47" si="23">AL9+AS9</f>
        <v>6</v>
      </c>
      <c r="AF9" s="138">
        <f t="shared" ref="AF9:AF47" si="24">AG9+AH9+AI9+AJ9+AK9+AL9</f>
        <v>29</v>
      </c>
      <c r="AG9" s="35">
        <v>4</v>
      </c>
      <c r="AH9" s="35">
        <v>11</v>
      </c>
      <c r="AI9" s="35">
        <v>1</v>
      </c>
      <c r="AJ9" s="35">
        <v>7</v>
      </c>
      <c r="AK9" s="35"/>
      <c r="AL9" s="35">
        <v>6</v>
      </c>
      <c r="AM9" s="139">
        <f t="shared" ref="AM9:AM47" si="25">AN9+AO9+AP9+AQ9+AR9+AS9</f>
        <v>10</v>
      </c>
      <c r="AN9" s="35">
        <v>2</v>
      </c>
      <c r="AO9" s="35">
        <v>4</v>
      </c>
      <c r="AP9" s="35"/>
      <c r="AQ9" s="35">
        <v>4</v>
      </c>
      <c r="AR9" s="35"/>
      <c r="AS9" s="135"/>
      <c r="AT9" s="141">
        <f t="shared" ref="AT9:AT47" si="26">AU9+AV9+AW9+AX9+AY9+AZ9</f>
        <v>26</v>
      </c>
      <c r="AU9" s="35">
        <v>2</v>
      </c>
      <c r="AV9" s="35">
        <v>13</v>
      </c>
      <c r="AW9" s="35">
        <v>1</v>
      </c>
      <c r="AX9" s="35">
        <v>4</v>
      </c>
      <c r="AY9" s="35"/>
      <c r="AZ9" s="135">
        <v>6</v>
      </c>
      <c r="BA9" s="141">
        <f t="shared" ref="BA9:BA47" si="27">BB9+BC9+BD9+BE9+BF9+BG9</f>
        <v>17</v>
      </c>
      <c r="BB9" s="139">
        <f t="shared" ref="BB9:BB47" si="28">S9-Z9</f>
        <v>1</v>
      </c>
      <c r="BC9" s="139">
        <f t="shared" ref="BC9:BC47" si="29">T9-AA9</f>
        <v>10</v>
      </c>
      <c r="BD9" s="139">
        <f t="shared" ref="BD9:BD47" si="30">U9-AB9</f>
        <v>0</v>
      </c>
      <c r="BE9" s="139">
        <f t="shared" ref="BE9:BE47" si="31">V9-AC9</f>
        <v>6</v>
      </c>
      <c r="BF9" s="139">
        <f t="shared" ref="BF9:BF47" si="32">W9-AD9</f>
        <v>0</v>
      </c>
      <c r="BG9" s="140">
        <f t="shared" ref="BG9:BG47" si="33">X9-AE9</f>
        <v>0</v>
      </c>
    </row>
    <row r="10" spans="1:59" x14ac:dyDescent="0.2">
      <c r="A10" s="133">
        <v>2</v>
      </c>
      <c r="B10" s="134" t="s">
        <v>732</v>
      </c>
      <c r="C10" s="133" t="s">
        <v>741</v>
      </c>
      <c r="D10" s="130">
        <f t="shared" si="8"/>
        <v>0</v>
      </c>
      <c r="E10" s="127"/>
      <c r="F10" s="35"/>
      <c r="G10" s="35"/>
      <c r="H10" s="35"/>
      <c r="I10" s="35"/>
      <c r="J10" s="135"/>
      <c r="K10" s="130">
        <f t="shared" si="9"/>
        <v>1</v>
      </c>
      <c r="L10" s="35"/>
      <c r="M10" s="35"/>
      <c r="N10" s="35"/>
      <c r="O10" s="35"/>
      <c r="P10" s="35">
        <v>1</v>
      </c>
      <c r="Q10" s="135"/>
      <c r="R10" s="138">
        <f t="shared" si="10"/>
        <v>1</v>
      </c>
      <c r="S10" s="139">
        <f t="shared" si="11"/>
        <v>0</v>
      </c>
      <c r="T10" s="139">
        <f t="shared" si="12"/>
        <v>0</v>
      </c>
      <c r="U10" s="139">
        <f t="shared" si="13"/>
        <v>0</v>
      </c>
      <c r="V10" s="139">
        <f t="shared" si="14"/>
        <v>0</v>
      </c>
      <c r="W10" s="139">
        <f t="shared" si="15"/>
        <v>1</v>
      </c>
      <c r="X10" s="140">
        <f t="shared" si="16"/>
        <v>0</v>
      </c>
      <c r="Y10" s="138">
        <f t="shared" si="17"/>
        <v>1</v>
      </c>
      <c r="Z10" s="139">
        <f t="shared" si="18"/>
        <v>0</v>
      </c>
      <c r="AA10" s="139">
        <f t="shared" si="19"/>
        <v>0</v>
      </c>
      <c r="AB10" s="139">
        <f t="shared" si="20"/>
        <v>0</v>
      </c>
      <c r="AC10" s="139">
        <f t="shared" si="21"/>
        <v>0</v>
      </c>
      <c r="AD10" s="139">
        <f t="shared" si="22"/>
        <v>1</v>
      </c>
      <c r="AE10" s="140">
        <f t="shared" si="23"/>
        <v>0</v>
      </c>
      <c r="AF10" s="138">
        <f t="shared" si="24"/>
        <v>1</v>
      </c>
      <c r="AG10" s="35"/>
      <c r="AH10" s="35"/>
      <c r="AI10" s="35"/>
      <c r="AJ10" s="35"/>
      <c r="AK10" s="35">
        <v>1</v>
      </c>
      <c r="AL10" s="35"/>
      <c r="AM10" s="139">
        <f t="shared" si="25"/>
        <v>0</v>
      </c>
      <c r="AN10" s="35"/>
      <c r="AO10" s="35"/>
      <c r="AP10" s="35"/>
      <c r="AQ10" s="35"/>
      <c r="AR10" s="35"/>
      <c r="AS10" s="135"/>
      <c r="AT10" s="141">
        <f t="shared" si="26"/>
        <v>1</v>
      </c>
      <c r="AU10" s="35"/>
      <c r="AV10" s="35"/>
      <c r="AW10" s="35"/>
      <c r="AX10" s="35"/>
      <c r="AY10" s="35">
        <v>1</v>
      </c>
      <c r="AZ10" s="135"/>
      <c r="BA10" s="141">
        <f t="shared" si="27"/>
        <v>0</v>
      </c>
      <c r="BB10" s="139">
        <f t="shared" si="28"/>
        <v>0</v>
      </c>
      <c r="BC10" s="139">
        <f t="shared" si="29"/>
        <v>0</v>
      </c>
      <c r="BD10" s="139">
        <f t="shared" si="30"/>
        <v>0</v>
      </c>
      <c r="BE10" s="139">
        <f t="shared" si="31"/>
        <v>0</v>
      </c>
      <c r="BF10" s="139">
        <f t="shared" si="32"/>
        <v>0</v>
      </c>
      <c r="BG10" s="140">
        <f t="shared" si="33"/>
        <v>0</v>
      </c>
    </row>
    <row r="11" spans="1:59" x14ac:dyDescent="0.2">
      <c r="A11" s="133">
        <v>3</v>
      </c>
      <c r="B11" s="134" t="s">
        <v>733</v>
      </c>
      <c r="C11" s="133" t="s">
        <v>742</v>
      </c>
      <c r="D11" s="130">
        <f t="shared" si="8"/>
        <v>35</v>
      </c>
      <c r="E11" s="127">
        <v>7</v>
      </c>
      <c r="F11" s="35">
        <v>16</v>
      </c>
      <c r="G11" s="35"/>
      <c r="H11" s="35">
        <v>11</v>
      </c>
      <c r="I11" s="35"/>
      <c r="J11" s="135">
        <v>1</v>
      </c>
      <c r="K11" s="130">
        <f t="shared" si="9"/>
        <v>66</v>
      </c>
      <c r="L11" s="35">
        <v>6</v>
      </c>
      <c r="M11" s="35">
        <v>31</v>
      </c>
      <c r="N11" s="35"/>
      <c r="O11" s="35">
        <v>22</v>
      </c>
      <c r="P11" s="35"/>
      <c r="Q11" s="135">
        <v>7</v>
      </c>
      <c r="R11" s="138">
        <f t="shared" si="10"/>
        <v>101</v>
      </c>
      <c r="S11" s="139">
        <f t="shared" si="11"/>
        <v>13</v>
      </c>
      <c r="T11" s="139">
        <f t="shared" si="12"/>
        <v>47</v>
      </c>
      <c r="U11" s="139">
        <f t="shared" si="13"/>
        <v>0</v>
      </c>
      <c r="V11" s="139">
        <f t="shared" si="14"/>
        <v>33</v>
      </c>
      <c r="W11" s="139">
        <f t="shared" si="15"/>
        <v>0</v>
      </c>
      <c r="X11" s="140">
        <f t="shared" si="16"/>
        <v>8</v>
      </c>
      <c r="Y11" s="138">
        <f t="shared" si="17"/>
        <v>73</v>
      </c>
      <c r="Z11" s="139">
        <f t="shared" si="18"/>
        <v>13</v>
      </c>
      <c r="AA11" s="139">
        <f t="shared" si="19"/>
        <v>31</v>
      </c>
      <c r="AB11" s="139">
        <f t="shared" si="20"/>
        <v>0</v>
      </c>
      <c r="AC11" s="139">
        <f t="shared" si="21"/>
        <v>22</v>
      </c>
      <c r="AD11" s="139">
        <f t="shared" si="22"/>
        <v>0</v>
      </c>
      <c r="AE11" s="140">
        <f t="shared" si="23"/>
        <v>7</v>
      </c>
      <c r="AF11" s="138">
        <f t="shared" si="24"/>
        <v>55</v>
      </c>
      <c r="AG11" s="35">
        <v>10</v>
      </c>
      <c r="AH11" s="35">
        <v>24</v>
      </c>
      <c r="AI11" s="35"/>
      <c r="AJ11" s="35">
        <v>15</v>
      </c>
      <c r="AK11" s="35"/>
      <c r="AL11" s="35">
        <v>6</v>
      </c>
      <c r="AM11" s="139">
        <f t="shared" si="25"/>
        <v>18</v>
      </c>
      <c r="AN11" s="35">
        <v>3</v>
      </c>
      <c r="AO11" s="35">
        <v>7</v>
      </c>
      <c r="AP11" s="35"/>
      <c r="AQ11" s="35">
        <v>7</v>
      </c>
      <c r="AR11" s="35"/>
      <c r="AS11" s="135">
        <v>1</v>
      </c>
      <c r="AT11" s="141">
        <f t="shared" si="26"/>
        <v>45</v>
      </c>
      <c r="AU11" s="35">
        <v>6</v>
      </c>
      <c r="AV11" s="35">
        <v>22</v>
      </c>
      <c r="AW11" s="35"/>
      <c r="AX11" s="35">
        <v>10</v>
      </c>
      <c r="AY11" s="35"/>
      <c r="AZ11" s="135">
        <v>7</v>
      </c>
      <c r="BA11" s="141">
        <f t="shared" si="27"/>
        <v>28</v>
      </c>
      <c r="BB11" s="139">
        <f t="shared" si="28"/>
        <v>0</v>
      </c>
      <c r="BC11" s="139">
        <f t="shared" si="29"/>
        <v>16</v>
      </c>
      <c r="BD11" s="139">
        <f t="shared" si="30"/>
        <v>0</v>
      </c>
      <c r="BE11" s="139">
        <f t="shared" si="31"/>
        <v>11</v>
      </c>
      <c r="BF11" s="139">
        <f t="shared" si="32"/>
        <v>0</v>
      </c>
      <c r="BG11" s="140">
        <f t="shared" si="33"/>
        <v>1</v>
      </c>
    </row>
    <row r="12" spans="1:59" x14ac:dyDescent="0.2">
      <c r="A12" s="133">
        <v>4</v>
      </c>
      <c r="B12" s="134" t="s">
        <v>734</v>
      </c>
      <c r="C12" s="133" t="s">
        <v>743</v>
      </c>
      <c r="D12" s="130">
        <f t="shared" si="8"/>
        <v>26</v>
      </c>
      <c r="E12" s="127">
        <v>2</v>
      </c>
      <c r="F12" s="35">
        <v>18</v>
      </c>
      <c r="G12" s="35"/>
      <c r="H12" s="35">
        <v>5</v>
      </c>
      <c r="I12" s="35"/>
      <c r="J12" s="135">
        <v>1</v>
      </c>
      <c r="K12" s="130">
        <f t="shared" si="9"/>
        <v>79</v>
      </c>
      <c r="L12" s="35">
        <v>7</v>
      </c>
      <c r="M12" s="35">
        <v>36</v>
      </c>
      <c r="N12" s="35"/>
      <c r="O12" s="35">
        <v>22</v>
      </c>
      <c r="P12" s="35"/>
      <c r="Q12" s="135">
        <v>14</v>
      </c>
      <c r="R12" s="138">
        <f t="shared" si="10"/>
        <v>105</v>
      </c>
      <c r="S12" s="139">
        <f t="shared" si="11"/>
        <v>9</v>
      </c>
      <c r="T12" s="139">
        <f t="shared" si="12"/>
        <v>54</v>
      </c>
      <c r="U12" s="139">
        <f t="shared" si="13"/>
        <v>0</v>
      </c>
      <c r="V12" s="139">
        <f t="shared" si="14"/>
        <v>27</v>
      </c>
      <c r="W12" s="139">
        <f t="shared" si="15"/>
        <v>0</v>
      </c>
      <c r="X12" s="140">
        <f t="shared" si="16"/>
        <v>15</v>
      </c>
      <c r="Y12" s="138">
        <f t="shared" si="17"/>
        <v>68</v>
      </c>
      <c r="Z12" s="139">
        <f t="shared" si="18"/>
        <v>6</v>
      </c>
      <c r="AA12" s="139">
        <f t="shared" si="19"/>
        <v>34</v>
      </c>
      <c r="AB12" s="139">
        <f t="shared" si="20"/>
        <v>0</v>
      </c>
      <c r="AC12" s="139">
        <f t="shared" si="21"/>
        <v>18</v>
      </c>
      <c r="AD12" s="139">
        <f t="shared" si="22"/>
        <v>0</v>
      </c>
      <c r="AE12" s="140">
        <f t="shared" si="23"/>
        <v>10</v>
      </c>
      <c r="AF12" s="138">
        <f t="shared" si="24"/>
        <v>48</v>
      </c>
      <c r="AG12" s="35">
        <v>6</v>
      </c>
      <c r="AH12" s="35">
        <v>25</v>
      </c>
      <c r="AI12" s="35"/>
      <c r="AJ12" s="35">
        <v>8</v>
      </c>
      <c r="AK12" s="35"/>
      <c r="AL12" s="35">
        <v>9</v>
      </c>
      <c r="AM12" s="139">
        <f t="shared" si="25"/>
        <v>20</v>
      </c>
      <c r="AN12" s="35"/>
      <c r="AO12" s="35">
        <v>9</v>
      </c>
      <c r="AP12" s="35"/>
      <c r="AQ12" s="35">
        <v>10</v>
      </c>
      <c r="AR12" s="35"/>
      <c r="AS12" s="135">
        <v>1</v>
      </c>
      <c r="AT12" s="141">
        <f t="shared" si="26"/>
        <v>52</v>
      </c>
      <c r="AU12" s="35">
        <v>2</v>
      </c>
      <c r="AV12" s="35">
        <v>27</v>
      </c>
      <c r="AW12" s="35"/>
      <c r="AX12" s="35">
        <v>13</v>
      </c>
      <c r="AY12" s="35"/>
      <c r="AZ12" s="135">
        <v>10</v>
      </c>
      <c r="BA12" s="141">
        <f t="shared" si="27"/>
        <v>37</v>
      </c>
      <c r="BB12" s="139">
        <f t="shared" si="28"/>
        <v>3</v>
      </c>
      <c r="BC12" s="139">
        <f t="shared" si="29"/>
        <v>20</v>
      </c>
      <c r="BD12" s="139">
        <f t="shared" si="30"/>
        <v>0</v>
      </c>
      <c r="BE12" s="139">
        <f t="shared" si="31"/>
        <v>9</v>
      </c>
      <c r="BF12" s="139">
        <f t="shared" si="32"/>
        <v>0</v>
      </c>
      <c r="BG12" s="140">
        <f t="shared" si="33"/>
        <v>5</v>
      </c>
    </row>
    <row r="13" spans="1:59" x14ac:dyDescent="0.2">
      <c r="A13" s="133">
        <v>5</v>
      </c>
      <c r="B13" s="134" t="s">
        <v>735</v>
      </c>
      <c r="C13" s="133" t="s">
        <v>744</v>
      </c>
      <c r="D13" s="130">
        <f t="shared" si="8"/>
        <v>27</v>
      </c>
      <c r="E13" s="127">
        <v>4</v>
      </c>
      <c r="F13" s="35">
        <v>16</v>
      </c>
      <c r="G13" s="35"/>
      <c r="H13" s="35">
        <v>7</v>
      </c>
      <c r="I13" s="35"/>
      <c r="J13" s="135"/>
      <c r="K13" s="130">
        <f t="shared" si="9"/>
        <v>60</v>
      </c>
      <c r="L13" s="35">
        <v>7</v>
      </c>
      <c r="M13" s="35">
        <v>23</v>
      </c>
      <c r="N13" s="35"/>
      <c r="O13" s="35">
        <v>17</v>
      </c>
      <c r="P13" s="35"/>
      <c r="Q13" s="135">
        <v>13</v>
      </c>
      <c r="R13" s="138">
        <f t="shared" si="10"/>
        <v>87</v>
      </c>
      <c r="S13" s="139">
        <f t="shared" si="11"/>
        <v>11</v>
      </c>
      <c r="T13" s="139">
        <f t="shared" si="12"/>
        <v>39</v>
      </c>
      <c r="U13" s="139">
        <f t="shared" si="13"/>
        <v>0</v>
      </c>
      <c r="V13" s="139">
        <f t="shared" si="14"/>
        <v>24</v>
      </c>
      <c r="W13" s="139">
        <f t="shared" si="15"/>
        <v>0</v>
      </c>
      <c r="X13" s="140">
        <f t="shared" si="16"/>
        <v>13</v>
      </c>
      <c r="Y13" s="138">
        <f t="shared" si="17"/>
        <v>61</v>
      </c>
      <c r="Z13" s="139">
        <f t="shared" si="18"/>
        <v>8</v>
      </c>
      <c r="AA13" s="139">
        <f t="shared" si="19"/>
        <v>23</v>
      </c>
      <c r="AB13" s="139">
        <f t="shared" si="20"/>
        <v>0</v>
      </c>
      <c r="AC13" s="139">
        <f t="shared" si="21"/>
        <v>18</v>
      </c>
      <c r="AD13" s="139">
        <f t="shared" si="22"/>
        <v>0</v>
      </c>
      <c r="AE13" s="140">
        <f t="shared" si="23"/>
        <v>12</v>
      </c>
      <c r="AF13" s="138">
        <f t="shared" si="24"/>
        <v>43</v>
      </c>
      <c r="AG13" s="35">
        <v>4</v>
      </c>
      <c r="AH13" s="35">
        <v>18</v>
      </c>
      <c r="AI13" s="35"/>
      <c r="AJ13" s="35">
        <v>12</v>
      </c>
      <c r="AK13" s="35"/>
      <c r="AL13" s="35">
        <v>9</v>
      </c>
      <c r="AM13" s="139">
        <f t="shared" si="25"/>
        <v>18</v>
      </c>
      <c r="AN13" s="35">
        <v>4</v>
      </c>
      <c r="AO13" s="35">
        <v>5</v>
      </c>
      <c r="AP13" s="35"/>
      <c r="AQ13" s="35">
        <v>6</v>
      </c>
      <c r="AR13" s="35"/>
      <c r="AS13" s="135">
        <v>3</v>
      </c>
      <c r="AT13" s="141">
        <f t="shared" si="26"/>
        <v>42</v>
      </c>
      <c r="AU13" s="35">
        <v>5</v>
      </c>
      <c r="AV13" s="35">
        <v>18</v>
      </c>
      <c r="AW13" s="35"/>
      <c r="AX13" s="35">
        <v>7</v>
      </c>
      <c r="AY13" s="35"/>
      <c r="AZ13" s="135">
        <v>12</v>
      </c>
      <c r="BA13" s="141">
        <f t="shared" si="27"/>
        <v>26</v>
      </c>
      <c r="BB13" s="139">
        <f t="shared" si="28"/>
        <v>3</v>
      </c>
      <c r="BC13" s="139">
        <f t="shared" si="29"/>
        <v>16</v>
      </c>
      <c r="BD13" s="139">
        <f t="shared" si="30"/>
        <v>0</v>
      </c>
      <c r="BE13" s="139">
        <f t="shared" si="31"/>
        <v>6</v>
      </c>
      <c r="BF13" s="139">
        <f t="shared" si="32"/>
        <v>0</v>
      </c>
      <c r="BG13" s="140">
        <f t="shared" si="33"/>
        <v>1</v>
      </c>
    </row>
    <row r="14" spans="1:59" x14ac:dyDescent="0.2">
      <c r="A14" s="133">
        <v>6</v>
      </c>
      <c r="B14" s="134" t="s">
        <v>736</v>
      </c>
      <c r="C14" s="133" t="s">
        <v>745</v>
      </c>
      <c r="D14" s="130">
        <f t="shared" si="8"/>
        <v>36</v>
      </c>
      <c r="E14" s="127">
        <v>5</v>
      </c>
      <c r="F14" s="35">
        <v>15</v>
      </c>
      <c r="G14" s="35"/>
      <c r="H14" s="35">
        <v>15</v>
      </c>
      <c r="I14" s="35"/>
      <c r="J14" s="135">
        <v>1</v>
      </c>
      <c r="K14" s="130">
        <f t="shared" si="9"/>
        <v>63</v>
      </c>
      <c r="L14" s="35">
        <v>8</v>
      </c>
      <c r="M14" s="35">
        <v>23</v>
      </c>
      <c r="N14" s="35"/>
      <c r="O14" s="35">
        <v>21</v>
      </c>
      <c r="P14" s="35"/>
      <c r="Q14" s="135">
        <v>11</v>
      </c>
      <c r="R14" s="138">
        <f t="shared" si="10"/>
        <v>99</v>
      </c>
      <c r="S14" s="139">
        <f t="shared" si="11"/>
        <v>13</v>
      </c>
      <c r="T14" s="139">
        <f t="shared" si="12"/>
        <v>38</v>
      </c>
      <c r="U14" s="139">
        <f t="shared" si="13"/>
        <v>0</v>
      </c>
      <c r="V14" s="139">
        <f t="shared" si="14"/>
        <v>36</v>
      </c>
      <c r="W14" s="139">
        <f t="shared" si="15"/>
        <v>0</v>
      </c>
      <c r="X14" s="140">
        <f t="shared" si="16"/>
        <v>12</v>
      </c>
      <c r="Y14" s="138">
        <f t="shared" si="17"/>
        <v>69</v>
      </c>
      <c r="Z14" s="139">
        <f t="shared" si="18"/>
        <v>10</v>
      </c>
      <c r="AA14" s="139">
        <f t="shared" si="19"/>
        <v>23</v>
      </c>
      <c r="AB14" s="139">
        <f t="shared" si="20"/>
        <v>0</v>
      </c>
      <c r="AC14" s="139">
        <f t="shared" si="21"/>
        <v>25</v>
      </c>
      <c r="AD14" s="139">
        <f t="shared" si="22"/>
        <v>0</v>
      </c>
      <c r="AE14" s="140">
        <f t="shared" si="23"/>
        <v>11</v>
      </c>
      <c r="AF14" s="138">
        <f t="shared" si="24"/>
        <v>51</v>
      </c>
      <c r="AG14" s="35">
        <v>5</v>
      </c>
      <c r="AH14" s="35">
        <v>19</v>
      </c>
      <c r="AI14" s="35"/>
      <c r="AJ14" s="35">
        <v>16</v>
      </c>
      <c r="AK14" s="35"/>
      <c r="AL14" s="35">
        <v>11</v>
      </c>
      <c r="AM14" s="139">
        <f t="shared" si="25"/>
        <v>18</v>
      </c>
      <c r="AN14" s="35">
        <v>5</v>
      </c>
      <c r="AO14" s="35">
        <v>4</v>
      </c>
      <c r="AP14" s="35"/>
      <c r="AQ14" s="35">
        <v>9</v>
      </c>
      <c r="AR14" s="35"/>
      <c r="AS14" s="135"/>
      <c r="AT14" s="141">
        <f t="shared" si="26"/>
        <v>49</v>
      </c>
      <c r="AU14" s="35">
        <v>4</v>
      </c>
      <c r="AV14" s="35">
        <v>21</v>
      </c>
      <c r="AW14" s="35"/>
      <c r="AX14" s="35">
        <v>13</v>
      </c>
      <c r="AY14" s="35"/>
      <c r="AZ14" s="135">
        <v>11</v>
      </c>
      <c r="BA14" s="141">
        <f t="shared" si="27"/>
        <v>30</v>
      </c>
      <c r="BB14" s="139">
        <f t="shared" si="28"/>
        <v>3</v>
      </c>
      <c r="BC14" s="139">
        <f t="shared" si="29"/>
        <v>15</v>
      </c>
      <c r="BD14" s="139">
        <f t="shared" si="30"/>
        <v>0</v>
      </c>
      <c r="BE14" s="139">
        <f t="shared" si="31"/>
        <v>11</v>
      </c>
      <c r="BF14" s="139">
        <f t="shared" si="32"/>
        <v>0</v>
      </c>
      <c r="BG14" s="140">
        <f t="shared" si="33"/>
        <v>1</v>
      </c>
    </row>
    <row r="15" spans="1:59" x14ac:dyDescent="0.2">
      <c r="A15" s="133">
        <v>7</v>
      </c>
      <c r="B15" s="134" t="s">
        <v>737</v>
      </c>
      <c r="C15" s="133" t="s">
        <v>746</v>
      </c>
      <c r="D15" s="130">
        <f t="shared" si="8"/>
        <v>0</v>
      </c>
      <c r="E15" s="127"/>
      <c r="F15" s="35"/>
      <c r="G15" s="35"/>
      <c r="H15" s="35"/>
      <c r="I15" s="35"/>
      <c r="J15" s="135"/>
      <c r="K15" s="130">
        <f t="shared" si="9"/>
        <v>3</v>
      </c>
      <c r="L15" s="35"/>
      <c r="M15" s="35">
        <v>1</v>
      </c>
      <c r="N15" s="35">
        <v>2</v>
      </c>
      <c r="O15" s="35"/>
      <c r="P15" s="35"/>
      <c r="Q15" s="135"/>
      <c r="R15" s="138">
        <f t="shared" si="10"/>
        <v>3</v>
      </c>
      <c r="S15" s="139">
        <f t="shared" si="11"/>
        <v>0</v>
      </c>
      <c r="T15" s="139">
        <f t="shared" si="12"/>
        <v>1</v>
      </c>
      <c r="U15" s="139">
        <f t="shared" si="13"/>
        <v>2</v>
      </c>
      <c r="V15" s="139">
        <f t="shared" si="14"/>
        <v>0</v>
      </c>
      <c r="W15" s="139">
        <f t="shared" si="15"/>
        <v>0</v>
      </c>
      <c r="X15" s="140">
        <f t="shared" si="16"/>
        <v>0</v>
      </c>
      <c r="Y15" s="138">
        <f t="shared" si="17"/>
        <v>2</v>
      </c>
      <c r="Z15" s="139">
        <f t="shared" si="18"/>
        <v>0</v>
      </c>
      <c r="AA15" s="139">
        <f t="shared" si="19"/>
        <v>0</v>
      </c>
      <c r="AB15" s="139">
        <f t="shared" si="20"/>
        <v>2</v>
      </c>
      <c r="AC15" s="139">
        <f t="shared" si="21"/>
        <v>0</v>
      </c>
      <c r="AD15" s="139">
        <f t="shared" si="22"/>
        <v>0</v>
      </c>
      <c r="AE15" s="140">
        <f t="shared" si="23"/>
        <v>0</v>
      </c>
      <c r="AF15" s="138">
        <f t="shared" si="24"/>
        <v>2</v>
      </c>
      <c r="AG15" s="35"/>
      <c r="AH15" s="35"/>
      <c r="AI15" s="35">
        <v>2</v>
      </c>
      <c r="AJ15" s="35"/>
      <c r="AK15" s="35"/>
      <c r="AL15" s="35"/>
      <c r="AM15" s="139">
        <f t="shared" si="25"/>
        <v>0</v>
      </c>
      <c r="AN15" s="35"/>
      <c r="AO15" s="35"/>
      <c r="AP15" s="35"/>
      <c r="AQ15" s="35"/>
      <c r="AR15" s="35"/>
      <c r="AS15" s="135"/>
      <c r="AT15" s="141">
        <f t="shared" si="26"/>
        <v>2</v>
      </c>
      <c r="AU15" s="35"/>
      <c r="AV15" s="35"/>
      <c r="AW15" s="35">
        <v>2</v>
      </c>
      <c r="AX15" s="35"/>
      <c r="AY15" s="35"/>
      <c r="AZ15" s="135"/>
      <c r="BA15" s="141">
        <f t="shared" si="27"/>
        <v>1</v>
      </c>
      <c r="BB15" s="139">
        <f t="shared" si="28"/>
        <v>0</v>
      </c>
      <c r="BC15" s="139">
        <f t="shared" si="29"/>
        <v>1</v>
      </c>
      <c r="BD15" s="139">
        <f t="shared" si="30"/>
        <v>0</v>
      </c>
      <c r="BE15" s="139">
        <f t="shared" si="31"/>
        <v>0</v>
      </c>
      <c r="BF15" s="139">
        <f t="shared" si="32"/>
        <v>0</v>
      </c>
      <c r="BG15" s="140">
        <f t="shared" si="33"/>
        <v>0</v>
      </c>
    </row>
    <row r="16" spans="1:59" x14ac:dyDescent="0.2">
      <c r="A16" s="133">
        <v>8</v>
      </c>
      <c r="B16" s="134" t="s">
        <v>738</v>
      </c>
      <c r="C16" s="133" t="s">
        <v>747</v>
      </c>
      <c r="D16" s="130">
        <f t="shared" si="8"/>
        <v>0</v>
      </c>
      <c r="E16" s="127"/>
      <c r="F16" s="35"/>
      <c r="G16" s="35"/>
      <c r="H16" s="35"/>
      <c r="I16" s="35"/>
      <c r="J16" s="135"/>
      <c r="K16" s="130">
        <f t="shared" si="9"/>
        <v>3</v>
      </c>
      <c r="L16" s="35"/>
      <c r="M16" s="35"/>
      <c r="N16" s="35"/>
      <c r="O16" s="35">
        <v>3</v>
      </c>
      <c r="P16" s="35"/>
      <c r="Q16" s="135"/>
      <c r="R16" s="138">
        <f t="shared" si="10"/>
        <v>3</v>
      </c>
      <c r="S16" s="139">
        <f t="shared" si="11"/>
        <v>0</v>
      </c>
      <c r="T16" s="139">
        <f t="shared" si="12"/>
        <v>0</v>
      </c>
      <c r="U16" s="139">
        <f t="shared" si="13"/>
        <v>0</v>
      </c>
      <c r="V16" s="139">
        <f t="shared" si="14"/>
        <v>3</v>
      </c>
      <c r="W16" s="139">
        <f t="shared" si="15"/>
        <v>0</v>
      </c>
      <c r="X16" s="140">
        <f t="shared" si="16"/>
        <v>0</v>
      </c>
      <c r="Y16" s="138">
        <f t="shared" si="17"/>
        <v>3</v>
      </c>
      <c r="Z16" s="139">
        <f t="shared" si="18"/>
        <v>0</v>
      </c>
      <c r="AA16" s="139">
        <f t="shared" si="19"/>
        <v>0</v>
      </c>
      <c r="AB16" s="139">
        <f t="shared" si="20"/>
        <v>0</v>
      </c>
      <c r="AC16" s="139">
        <f t="shared" si="21"/>
        <v>3</v>
      </c>
      <c r="AD16" s="139">
        <f t="shared" si="22"/>
        <v>0</v>
      </c>
      <c r="AE16" s="140">
        <f t="shared" si="23"/>
        <v>0</v>
      </c>
      <c r="AF16" s="138">
        <f t="shared" si="24"/>
        <v>3</v>
      </c>
      <c r="AG16" s="35"/>
      <c r="AH16" s="35"/>
      <c r="AI16" s="35"/>
      <c r="AJ16" s="35">
        <v>3</v>
      </c>
      <c r="AK16" s="35"/>
      <c r="AL16" s="35"/>
      <c r="AM16" s="139">
        <f t="shared" si="25"/>
        <v>0</v>
      </c>
      <c r="AN16" s="35"/>
      <c r="AO16" s="35"/>
      <c r="AP16" s="35"/>
      <c r="AQ16" s="35"/>
      <c r="AR16" s="35"/>
      <c r="AS16" s="135"/>
      <c r="AT16" s="141">
        <f t="shared" si="26"/>
        <v>3</v>
      </c>
      <c r="AU16" s="35"/>
      <c r="AV16" s="35"/>
      <c r="AW16" s="35"/>
      <c r="AX16" s="35">
        <v>3</v>
      </c>
      <c r="AY16" s="35"/>
      <c r="AZ16" s="135"/>
      <c r="BA16" s="141">
        <f t="shared" si="27"/>
        <v>0</v>
      </c>
      <c r="BB16" s="139">
        <f t="shared" si="28"/>
        <v>0</v>
      </c>
      <c r="BC16" s="139">
        <f t="shared" si="29"/>
        <v>0</v>
      </c>
      <c r="BD16" s="139">
        <f t="shared" si="30"/>
        <v>0</v>
      </c>
      <c r="BE16" s="139">
        <f t="shared" si="31"/>
        <v>0</v>
      </c>
      <c r="BF16" s="139">
        <f t="shared" si="32"/>
        <v>0</v>
      </c>
      <c r="BG16" s="140">
        <f t="shared" si="33"/>
        <v>0</v>
      </c>
    </row>
    <row r="17" spans="1:59" x14ac:dyDescent="0.2">
      <c r="A17" s="133">
        <v>9</v>
      </c>
      <c r="B17" s="134" t="s">
        <v>739</v>
      </c>
      <c r="C17" s="133" t="s">
        <v>748</v>
      </c>
      <c r="D17" s="130">
        <f t="shared" si="8"/>
        <v>8</v>
      </c>
      <c r="E17" s="127"/>
      <c r="F17" s="35">
        <v>8</v>
      </c>
      <c r="G17" s="35"/>
      <c r="H17" s="35"/>
      <c r="I17" s="35"/>
      <c r="J17" s="135"/>
      <c r="K17" s="130">
        <f t="shared" si="9"/>
        <v>13</v>
      </c>
      <c r="L17" s="35"/>
      <c r="M17" s="35">
        <v>11</v>
      </c>
      <c r="N17" s="35"/>
      <c r="O17" s="35"/>
      <c r="P17" s="35"/>
      <c r="Q17" s="135">
        <v>2</v>
      </c>
      <c r="R17" s="138">
        <f t="shared" si="10"/>
        <v>21</v>
      </c>
      <c r="S17" s="139">
        <f t="shared" si="11"/>
        <v>0</v>
      </c>
      <c r="T17" s="139">
        <f t="shared" si="12"/>
        <v>19</v>
      </c>
      <c r="U17" s="139">
        <f t="shared" si="13"/>
        <v>0</v>
      </c>
      <c r="V17" s="139">
        <f t="shared" si="14"/>
        <v>0</v>
      </c>
      <c r="W17" s="139">
        <f t="shared" si="15"/>
        <v>0</v>
      </c>
      <c r="X17" s="140">
        <f t="shared" si="16"/>
        <v>2</v>
      </c>
      <c r="Y17" s="138">
        <f t="shared" si="17"/>
        <v>14</v>
      </c>
      <c r="Z17" s="139">
        <f t="shared" si="18"/>
        <v>0</v>
      </c>
      <c r="AA17" s="139">
        <f t="shared" si="19"/>
        <v>12</v>
      </c>
      <c r="AB17" s="139">
        <f t="shared" si="20"/>
        <v>0</v>
      </c>
      <c r="AC17" s="139">
        <f t="shared" si="21"/>
        <v>0</v>
      </c>
      <c r="AD17" s="139">
        <f t="shared" si="22"/>
        <v>0</v>
      </c>
      <c r="AE17" s="140">
        <f t="shared" si="23"/>
        <v>2</v>
      </c>
      <c r="AF17" s="138">
        <f t="shared" si="24"/>
        <v>12</v>
      </c>
      <c r="AG17" s="35"/>
      <c r="AH17" s="35">
        <v>10</v>
      </c>
      <c r="AI17" s="35"/>
      <c r="AJ17" s="35"/>
      <c r="AK17" s="35"/>
      <c r="AL17" s="35">
        <v>2</v>
      </c>
      <c r="AM17" s="139">
        <f t="shared" si="25"/>
        <v>2</v>
      </c>
      <c r="AN17" s="35"/>
      <c r="AO17" s="35">
        <v>2</v>
      </c>
      <c r="AP17" s="35"/>
      <c r="AQ17" s="35"/>
      <c r="AR17" s="35"/>
      <c r="AS17" s="135"/>
      <c r="AT17" s="141">
        <f t="shared" si="26"/>
        <v>13</v>
      </c>
      <c r="AU17" s="35"/>
      <c r="AV17" s="35">
        <v>11</v>
      </c>
      <c r="AW17" s="35"/>
      <c r="AX17" s="35"/>
      <c r="AY17" s="35"/>
      <c r="AZ17" s="135">
        <v>2</v>
      </c>
      <c r="BA17" s="141">
        <f t="shared" si="27"/>
        <v>7</v>
      </c>
      <c r="BB17" s="139">
        <f t="shared" si="28"/>
        <v>0</v>
      </c>
      <c r="BC17" s="139">
        <f t="shared" si="29"/>
        <v>7</v>
      </c>
      <c r="BD17" s="139">
        <f t="shared" si="30"/>
        <v>0</v>
      </c>
      <c r="BE17" s="139">
        <f t="shared" si="31"/>
        <v>0</v>
      </c>
      <c r="BF17" s="139">
        <f t="shared" si="32"/>
        <v>0</v>
      </c>
      <c r="BG17" s="140">
        <f t="shared" si="33"/>
        <v>0</v>
      </c>
    </row>
    <row r="18" spans="1:59" x14ac:dyDescent="0.2">
      <c r="A18" s="133"/>
      <c r="B18" s="134"/>
      <c r="C18" s="133"/>
      <c r="D18" s="130">
        <f t="shared" si="8"/>
        <v>0</v>
      </c>
      <c r="E18" s="127"/>
      <c r="F18" s="35"/>
      <c r="G18" s="35"/>
      <c r="H18" s="35"/>
      <c r="I18" s="35"/>
      <c r="J18" s="135"/>
      <c r="K18" s="130">
        <f t="shared" si="9"/>
        <v>0</v>
      </c>
      <c r="L18" s="35"/>
      <c r="M18" s="35"/>
      <c r="N18" s="35"/>
      <c r="O18" s="35"/>
      <c r="P18" s="35"/>
      <c r="Q18" s="135"/>
      <c r="R18" s="138">
        <f t="shared" si="10"/>
        <v>0</v>
      </c>
      <c r="S18" s="139">
        <f t="shared" si="11"/>
        <v>0</v>
      </c>
      <c r="T18" s="139">
        <f t="shared" si="12"/>
        <v>0</v>
      </c>
      <c r="U18" s="139">
        <f t="shared" si="13"/>
        <v>0</v>
      </c>
      <c r="V18" s="139">
        <f t="shared" si="14"/>
        <v>0</v>
      </c>
      <c r="W18" s="139">
        <f t="shared" si="15"/>
        <v>0</v>
      </c>
      <c r="X18" s="140">
        <f t="shared" si="16"/>
        <v>0</v>
      </c>
      <c r="Y18" s="138">
        <f t="shared" si="17"/>
        <v>0</v>
      </c>
      <c r="Z18" s="139">
        <f t="shared" si="18"/>
        <v>0</v>
      </c>
      <c r="AA18" s="139">
        <f t="shared" si="19"/>
        <v>0</v>
      </c>
      <c r="AB18" s="139">
        <f t="shared" si="20"/>
        <v>0</v>
      </c>
      <c r="AC18" s="139">
        <f t="shared" si="21"/>
        <v>0</v>
      </c>
      <c r="AD18" s="139">
        <f t="shared" si="22"/>
        <v>0</v>
      </c>
      <c r="AE18" s="140">
        <f t="shared" si="23"/>
        <v>0</v>
      </c>
      <c r="AF18" s="138">
        <f t="shared" si="24"/>
        <v>0</v>
      </c>
      <c r="AG18" s="35"/>
      <c r="AH18" s="35"/>
      <c r="AI18" s="35"/>
      <c r="AJ18" s="35"/>
      <c r="AK18" s="35"/>
      <c r="AL18" s="35"/>
      <c r="AM18" s="139">
        <f t="shared" si="25"/>
        <v>0</v>
      </c>
      <c r="AN18" s="35"/>
      <c r="AO18" s="35"/>
      <c r="AP18" s="35"/>
      <c r="AQ18" s="35"/>
      <c r="AR18" s="35"/>
      <c r="AS18" s="135"/>
      <c r="AT18" s="141">
        <f t="shared" si="26"/>
        <v>0</v>
      </c>
      <c r="AU18" s="35"/>
      <c r="AV18" s="35"/>
      <c r="AW18" s="35"/>
      <c r="AX18" s="35"/>
      <c r="AY18" s="35"/>
      <c r="AZ18" s="135"/>
      <c r="BA18" s="141">
        <f t="shared" si="27"/>
        <v>0</v>
      </c>
      <c r="BB18" s="139">
        <f t="shared" si="28"/>
        <v>0</v>
      </c>
      <c r="BC18" s="139">
        <f t="shared" si="29"/>
        <v>0</v>
      </c>
      <c r="BD18" s="139">
        <f t="shared" si="30"/>
        <v>0</v>
      </c>
      <c r="BE18" s="139">
        <f t="shared" si="31"/>
        <v>0</v>
      </c>
      <c r="BF18" s="139">
        <f t="shared" si="32"/>
        <v>0</v>
      </c>
      <c r="BG18" s="140">
        <f t="shared" si="33"/>
        <v>0</v>
      </c>
    </row>
    <row r="19" spans="1:59" x14ac:dyDescent="0.2">
      <c r="A19" s="133"/>
      <c r="B19" s="134"/>
      <c r="C19" s="133"/>
      <c r="D19" s="130">
        <f t="shared" si="8"/>
        <v>0</v>
      </c>
      <c r="E19" s="127"/>
      <c r="F19" s="35"/>
      <c r="G19" s="35"/>
      <c r="H19" s="35"/>
      <c r="I19" s="35"/>
      <c r="J19" s="135"/>
      <c r="K19" s="130">
        <f t="shared" si="9"/>
        <v>0</v>
      </c>
      <c r="L19" s="35"/>
      <c r="M19" s="35"/>
      <c r="N19" s="35"/>
      <c r="O19" s="35"/>
      <c r="P19" s="35"/>
      <c r="Q19" s="135"/>
      <c r="R19" s="138">
        <f t="shared" si="10"/>
        <v>0</v>
      </c>
      <c r="S19" s="139">
        <f t="shared" si="11"/>
        <v>0</v>
      </c>
      <c r="T19" s="139">
        <f t="shared" si="12"/>
        <v>0</v>
      </c>
      <c r="U19" s="139">
        <f t="shared" si="13"/>
        <v>0</v>
      </c>
      <c r="V19" s="139">
        <f t="shared" si="14"/>
        <v>0</v>
      </c>
      <c r="W19" s="139">
        <f t="shared" si="15"/>
        <v>0</v>
      </c>
      <c r="X19" s="140">
        <f t="shared" si="16"/>
        <v>0</v>
      </c>
      <c r="Y19" s="138">
        <f t="shared" si="17"/>
        <v>0</v>
      </c>
      <c r="Z19" s="139">
        <f t="shared" si="18"/>
        <v>0</v>
      </c>
      <c r="AA19" s="139">
        <f t="shared" si="19"/>
        <v>0</v>
      </c>
      <c r="AB19" s="139">
        <f t="shared" si="20"/>
        <v>0</v>
      </c>
      <c r="AC19" s="139">
        <f t="shared" si="21"/>
        <v>0</v>
      </c>
      <c r="AD19" s="139">
        <f t="shared" si="22"/>
        <v>0</v>
      </c>
      <c r="AE19" s="140">
        <f t="shared" si="23"/>
        <v>0</v>
      </c>
      <c r="AF19" s="138">
        <f t="shared" si="24"/>
        <v>0</v>
      </c>
      <c r="AG19" s="35"/>
      <c r="AH19" s="35"/>
      <c r="AI19" s="35"/>
      <c r="AJ19" s="35"/>
      <c r="AK19" s="35"/>
      <c r="AL19" s="35"/>
      <c r="AM19" s="139">
        <f t="shared" si="25"/>
        <v>0</v>
      </c>
      <c r="AN19" s="35"/>
      <c r="AO19" s="35"/>
      <c r="AP19" s="35"/>
      <c r="AQ19" s="35"/>
      <c r="AR19" s="35"/>
      <c r="AS19" s="135"/>
      <c r="AT19" s="141">
        <f t="shared" si="26"/>
        <v>0</v>
      </c>
      <c r="AU19" s="35"/>
      <c r="AV19" s="35"/>
      <c r="AW19" s="35"/>
      <c r="AX19" s="35"/>
      <c r="AY19" s="35"/>
      <c r="AZ19" s="135"/>
      <c r="BA19" s="141">
        <f t="shared" si="27"/>
        <v>0</v>
      </c>
      <c r="BB19" s="139">
        <f t="shared" si="28"/>
        <v>0</v>
      </c>
      <c r="BC19" s="139">
        <f t="shared" si="29"/>
        <v>0</v>
      </c>
      <c r="BD19" s="139">
        <f t="shared" si="30"/>
        <v>0</v>
      </c>
      <c r="BE19" s="139">
        <f t="shared" si="31"/>
        <v>0</v>
      </c>
      <c r="BF19" s="139">
        <f t="shared" si="32"/>
        <v>0</v>
      </c>
      <c r="BG19" s="140">
        <f t="shared" si="33"/>
        <v>0</v>
      </c>
    </row>
    <row r="20" spans="1:59" x14ac:dyDescent="0.2">
      <c r="A20" s="133"/>
      <c r="B20" s="134"/>
      <c r="C20" s="133"/>
      <c r="D20" s="130">
        <f t="shared" si="8"/>
        <v>0</v>
      </c>
      <c r="E20" s="127"/>
      <c r="F20" s="35"/>
      <c r="G20" s="35"/>
      <c r="H20" s="35"/>
      <c r="I20" s="35"/>
      <c r="J20" s="135"/>
      <c r="K20" s="130">
        <f t="shared" si="9"/>
        <v>0</v>
      </c>
      <c r="L20" s="35"/>
      <c r="M20" s="35"/>
      <c r="N20" s="35"/>
      <c r="O20" s="35"/>
      <c r="P20" s="35"/>
      <c r="Q20" s="135"/>
      <c r="R20" s="138">
        <f t="shared" si="10"/>
        <v>0</v>
      </c>
      <c r="S20" s="139">
        <f t="shared" si="11"/>
        <v>0</v>
      </c>
      <c r="T20" s="139">
        <f t="shared" si="12"/>
        <v>0</v>
      </c>
      <c r="U20" s="139">
        <f t="shared" si="13"/>
        <v>0</v>
      </c>
      <c r="V20" s="139">
        <f t="shared" si="14"/>
        <v>0</v>
      </c>
      <c r="W20" s="139">
        <f t="shared" si="15"/>
        <v>0</v>
      </c>
      <c r="X20" s="140">
        <f t="shared" si="16"/>
        <v>0</v>
      </c>
      <c r="Y20" s="138">
        <f t="shared" si="17"/>
        <v>0</v>
      </c>
      <c r="Z20" s="139">
        <f t="shared" si="18"/>
        <v>0</v>
      </c>
      <c r="AA20" s="139">
        <f t="shared" si="19"/>
        <v>0</v>
      </c>
      <c r="AB20" s="139">
        <f t="shared" si="20"/>
        <v>0</v>
      </c>
      <c r="AC20" s="139">
        <f t="shared" si="21"/>
        <v>0</v>
      </c>
      <c r="AD20" s="139">
        <f t="shared" si="22"/>
        <v>0</v>
      </c>
      <c r="AE20" s="140">
        <f t="shared" si="23"/>
        <v>0</v>
      </c>
      <c r="AF20" s="138">
        <f t="shared" si="24"/>
        <v>0</v>
      </c>
      <c r="AG20" s="35"/>
      <c r="AH20" s="35"/>
      <c r="AI20" s="35"/>
      <c r="AJ20" s="35"/>
      <c r="AK20" s="35"/>
      <c r="AL20" s="35"/>
      <c r="AM20" s="139">
        <f t="shared" si="25"/>
        <v>0</v>
      </c>
      <c r="AN20" s="35"/>
      <c r="AO20" s="35"/>
      <c r="AP20" s="35"/>
      <c r="AQ20" s="35"/>
      <c r="AR20" s="35"/>
      <c r="AS20" s="135"/>
      <c r="AT20" s="141">
        <f t="shared" si="26"/>
        <v>0</v>
      </c>
      <c r="AU20" s="35"/>
      <c r="AV20" s="35"/>
      <c r="AW20" s="35"/>
      <c r="AX20" s="35"/>
      <c r="AY20" s="35"/>
      <c r="AZ20" s="135"/>
      <c r="BA20" s="141">
        <f t="shared" si="27"/>
        <v>0</v>
      </c>
      <c r="BB20" s="139">
        <f t="shared" si="28"/>
        <v>0</v>
      </c>
      <c r="BC20" s="139">
        <f t="shared" si="29"/>
        <v>0</v>
      </c>
      <c r="BD20" s="139">
        <f t="shared" si="30"/>
        <v>0</v>
      </c>
      <c r="BE20" s="139">
        <f t="shared" si="31"/>
        <v>0</v>
      </c>
      <c r="BF20" s="139">
        <f t="shared" si="32"/>
        <v>0</v>
      </c>
      <c r="BG20" s="140">
        <f t="shared" si="33"/>
        <v>0</v>
      </c>
    </row>
    <row r="21" spans="1:59" x14ac:dyDescent="0.2">
      <c r="A21" s="133"/>
      <c r="B21" s="134"/>
      <c r="C21" s="133"/>
      <c r="D21" s="130">
        <f t="shared" si="8"/>
        <v>0</v>
      </c>
      <c r="E21" s="127"/>
      <c r="F21" s="35"/>
      <c r="G21" s="35"/>
      <c r="H21" s="35"/>
      <c r="I21" s="35"/>
      <c r="J21" s="135"/>
      <c r="K21" s="130">
        <f t="shared" si="9"/>
        <v>0</v>
      </c>
      <c r="L21" s="35"/>
      <c r="M21" s="35"/>
      <c r="N21" s="35"/>
      <c r="O21" s="35"/>
      <c r="P21" s="35"/>
      <c r="Q21" s="135"/>
      <c r="R21" s="138">
        <f t="shared" si="10"/>
        <v>0</v>
      </c>
      <c r="S21" s="139">
        <f t="shared" si="11"/>
        <v>0</v>
      </c>
      <c r="T21" s="139">
        <f t="shared" si="12"/>
        <v>0</v>
      </c>
      <c r="U21" s="139">
        <f t="shared" si="13"/>
        <v>0</v>
      </c>
      <c r="V21" s="139">
        <f t="shared" si="14"/>
        <v>0</v>
      </c>
      <c r="W21" s="139">
        <f t="shared" si="15"/>
        <v>0</v>
      </c>
      <c r="X21" s="140">
        <f t="shared" si="16"/>
        <v>0</v>
      </c>
      <c r="Y21" s="138">
        <f t="shared" si="17"/>
        <v>0</v>
      </c>
      <c r="Z21" s="139">
        <f t="shared" si="18"/>
        <v>0</v>
      </c>
      <c r="AA21" s="139">
        <f t="shared" si="19"/>
        <v>0</v>
      </c>
      <c r="AB21" s="139">
        <f t="shared" si="20"/>
        <v>0</v>
      </c>
      <c r="AC21" s="139">
        <f t="shared" si="21"/>
        <v>0</v>
      </c>
      <c r="AD21" s="139">
        <f t="shared" si="22"/>
        <v>0</v>
      </c>
      <c r="AE21" s="140">
        <f t="shared" si="23"/>
        <v>0</v>
      </c>
      <c r="AF21" s="138">
        <f t="shared" si="24"/>
        <v>0</v>
      </c>
      <c r="AG21" s="35"/>
      <c r="AH21" s="35"/>
      <c r="AI21" s="35"/>
      <c r="AJ21" s="35"/>
      <c r="AK21" s="35"/>
      <c r="AL21" s="35"/>
      <c r="AM21" s="139">
        <f t="shared" si="25"/>
        <v>0</v>
      </c>
      <c r="AN21" s="35"/>
      <c r="AO21" s="35"/>
      <c r="AP21" s="35"/>
      <c r="AQ21" s="35"/>
      <c r="AR21" s="35"/>
      <c r="AS21" s="135"/>
      <c r="AT21" s="141">
        <f t="shared" si="26"/>
        <v>0</v>
      </c>
      <c r="AU21" s="35"/>
      <c r="AV21" s="35"/>
      <c r="AW21" s="35"/>
      <c r="AX21" s="35"/>
      <c r="AY21" s="35"/>
      <c r="AZ21" s="135"/>
      <c r="BA21" s="141">
        <f t="shared" si="27"/>
        <v>0</v>
      </c>
      <c r="BB21" s="139">
        <f t="shared" si="28"/>
        <v>0</v>
      </c>
      <c r="BC21" s="139">
        <f t="shared" si="29"/>
        <v>0</v>
      </c>
      <c r="BD21" s="139">
        <f t="shared" si="30"/>
        <v>0</v>
      </c>
      <c r="BE21" s="139">
        <f t="shared" si="31"/>
        <v>0</v>
      </c>
      <c r="BF21" s="139">
        <f t="shared" si="32"/>
        <v>0</v>
      </c>
      <c r="BG21" s="140">
        <f t="shared" si="33"/>
        <v>0</v>
      </c>
    </row>
    <row r="22" spans="1:59" x14ac:dyDescent="0.2">
      <c r="A22" s="133"/>
      <c r="B22" s="134"/>
      <c r="C22" s="133"/>
      <c r="D22" s="130">
        <f t="shared" si="8"/>
        <v>0</v>
      </c>
      <c r="E22" s="127"/>
      <c r="F22" s="35"/>
      <c r="G22" s="35"/>
      <c r="H22" s="35"/>
      <c r="I22" s="35"/>
      <c r="J22" s="135"/>
      <c r="K22" s="130">
        <f t="shared" si="9"/>
        <v>0</v>
      </c>
      <c r="L22" s="35"/>
      <c r="M22" s="35"/>
      <c r="N22" s="35"/>
      <c r="O22" s="35"/>
      <c r="P22" s="35"/>
      <c r="Q22" s="135"/>
      <c r="R22" s="138">
        <f t="shared" si="10"/>
        <v>0</v>
      </c>
      <c r="S22" s="139">
        <f t="shared" si="11"/>
        <v>0</v>
      </c>
      <c r="T22" s="139">
        <f t="shared" si="12"/>
        <v>0</v>
      </c>
      <c r="U22" s="139">
        <f t="shared" si="13"/>
        <v>0</v>
      </c>
      <c r="V22" s="139">
        <f t="shared" si="14"/>
        <v>0</v>
      </c>
      <c r="W22" s="139">
        <f t="shared" si="15"/>
        <v>0</v>
      </c>
      <c r="X22" s="140">
        <f t="shared" si="16"/>
        <v>0</v>
      </c>
      <c r="Y22" s="138">
        <f t="shared" si="17"/>
        <v>0</v>
      </c>
      <c r="Z22" s="139">
        <f t="shared" si="18"/>
        <v>0</v>
      </c>
      <c r="AA22" s="139">
        <f t="shared" si="19"/>
        <v>0</v>
      </c>
      <c r="AB22" s="139">
        <f t="shared" si="20"/>
        <v>0</v>
      </c>
      <c r="AC22" s="139">
        <f t="shared" si="21"/>
        <v>0</v>
      </c>
      <c r="AD22" s="139">
        <f t="shared" si="22"/>
        <v>0</v>
      </c>
      <c r="AE22" s="140">
        <f t="shared" si="23"/>
        <v>0</v>
      </c>
      <c r="AF22" s="138">
        <f t="shared" si="24"/>
        <v>0</v>
      </c>
      <c r="AG22" s="35"/>
      <c r="AH22" s="35"/>
      <c r="AI22" s="35"/>
      <c r="AJ22" s="35"/>
      <c r="AK22" s="35"/>
      <c r="AL22" s="35"/>
      <c r="AM22" s="139">
        <f t="shared" si="25"/>
        <v>0</v>
      </c>
      <c r="AN22" s="35"/>
      <c r="AO22" s="35"/>
      <c r="AP22" s="35"/>
      <c r="AQ22" s="35"/>
      <c r="AR22" s="35"/>
      <c r="AS22" s="135"/>
      <c r="AT22" s="141">
        <f t="shared" si="26"/>
        <v>0</v>
      </c>
      <c r="AU22" s="35"/>
      <c r="AV22" s="35"/>
      <c r="AW22" s="35"/>
      <c r="AX22" s="35"/>
      <c r="AY22" s="35"/>
      <c r="AZ22" s="135"/>
      <c r="BA22" s="141">
        <f t="shared" si="27"/>
        <v>0</v>
      </c>
      <c r="BB22" s="139">
        <f t="shared" si="28"/>
        <v>0</v>
      </c>
      <c r="BC22" s="139">
        <f t="shared" si="29"/>
        <v>0</v>
      </c>
      <c r="BD22" s="139">
        <f t="shared" si="30"/>
        <v>0</v>
      </c>
      <c r="BE22" s="139">
        <f t="shared" si="31"/>
        <v>0</v>
      </c>
      <c r="BF22" s="139">
        <f t="shared" si="32"/>
        <v>0</v>
      </c>
      <c r="BG22" s="140">
        <f t="shared" si="33"/>
        <v>0</v>
      </c>
    </row>
    <row r="23" spans="1:59" x14ac:dyDescent="0.2">
      <c r="A23" s="133"/>
      <c r="B23" s="134"/>
      <c r="C23" s="133"/>
      <c r="D23" s="130">
        <f t="shared" si="8"/>
        <v>0</v>
      </c>
      <c r="E23" s="127"/>
      <c r="F23" s="35"/>
      <c r="G23" s="35"/>
      <c r="H23" s="35"/>
      <c r="I23" s="35"/>
      <c r="J23" s="135"/>
      <c r="K23" s="130">
        <f t="shared" si="9"/>
        <v>0</v>
      </c>
      <c r="L23" s="35"/>
      <c r="M23" s="35"/>
      <c r="N23" s="35"/>
      <c r="O23" s="35"/>
      <c r="P23" s="35"/>
      <c r="Q23" s="135"/>
      <c r="R23" s="138">
        <f t="shared" si="10"/>
        <v>0</v>
      </c>
      <c r="S23" s="139">
        <f t="shared" si="11"/>
        <v>0</v>
      </c>
      <c r="T23" s="139">
        <f t="shared" si="12"/>
        <v>0</v>
      </c>
      <c r="U23" s="139">
        <f t="shared" si="13"/>
        <v>0</v>
      </c>
      <c r="V23" s="139">
        <f t="shared" si="14"/>
        <v>0</v>
      </c>
      <c r="W23" s="139">
        <f t="shared" si="15"/>
        <v>0</v>
      </c>
      <c r="X23" s="140">
        <f t="shared" si="16"/>
        <v>0</v>
      </c>
      <c r="Y23" s="138">
        <f t="shared" si="17"/>
        <v>0</v>
      </c>
      <c r="Z23" s="139">
        <f t="shared" si="18"/>
        <v>0</v>
      </c>
      <c r="AA23" s="139">
        <f t="shared" si="19"/>
        <v>0</v>
      </c>
      <c r="AB23" s="139">
        <f t="shared" si="20"/>
        <v>0</v>
      </c>
      <c r="AC23" s="139">
        <f t="shared" si="21"/>
        <v>0</v>
      </c>
      <c r="AD23" s="139">
        <f t="shared" si="22"/>
        <v>0</v>
      </c>
      <c r="AE23" s="140">
        <f t="shared" si="23"/>
        <v>0</v>
      </c>
      <c r="AF23" s="138">
        <f t="shared" si="24"/>
        <v>0</v>
      </c>
      <c r="AG23" s="35"/>
      <c r="AH23" s="35"/>
      <c r="AI23" s="35"/>
      <c r="AJ23" s="35"/>
      <c r="AK23" s="35"/>
      <c r="AL23" s="35"/>
      <c r="AM23" s="139">
        <f t="shared" si="25"/>
        <v>0</v>
      </c>
      <c r="AN23" s="35"/>
      <c r="AO23" s="35"/>
      <c r="AP23" s="35"/>
      <c r="AQ23" s="35"/>
      <c r="AR23" s="35"/>
      <c r="AS23" s="135"/>
      <c r="AT23" s="141">
        <f t="shared" si="26"/>
        <v>0</v>
      </c>
      <c r="AU23" s="35"/>
      <c r="AV23" s="35"/>
      <c r="AW23" s="35"/>
      <c r="AX23" s="35"/>
      <c r="AY23" s="35"/>
      <c r="AZ23" s="135"/>
      <c r="BA23" s="141">
        <f t="shared" si="27"/>
        <v>0</v>
      </c>
      <c r="BB23" s="139">
        <f t="shared" si="28"/>
        <v>0</v>
      </c>
      <c r="BC23" s="139">
        <f t="shared" si="29"/>
        <v>0</v>
      </c>
      <c r="BD23" s="139">
        <f t="shared" si="30"/>
        <v>0</v>
      </c>
      <c r="BE23" s="139">
        <f t="shared" si="31"/>
        <v>0</v>
      </c>
      <c r="BF23" s="139">
        <f t="shared" si="32"/>
        <v>0</v>
      </c>
      <c r="BG23" s="140">
        <f t="shared" si="33"/>
        <v>0</v>
      </c>
    </row>
    <row r="24" spans="1:59" x14ac:dyDescent="0.2">
      <c r="A24" s="133"/>
      <c r="B24" s="134"/>
      <c r="C24" s="133"/>
      <c r="D24" s="130">
        <f t="shared" si="8"/>
        <v>0</v>
      </c>
      <c r="E24" s="127"/>
      <c r="F24" s="35"/>
      <c r="G24" s="35"/>
      <c r="H24" s="35"/>
      <c r="I24" s="35"/>
      <c r="J24" s="135"/>
      <c r="K24" s="130">
        <f t="shared" si="9"/>
        <v>0</v>
      </c>
      <c r="L24" s="35"/>
      <c r="M24" s="35"/>
      <c r="N24" s="35"/>
      <c r="O24" s="35"/>
      <c r="P24" s="35"/>
      <c r="Q24" s="135"/>
      <c r="R24" s="138">
        <f t="shared" si="10"/>
        <v>0</v>
      </c>
      <c r="S24" s="139">
        <f t="shared" si="11"/>
        <v>0</v>
      </c>
      <c r="T24" s="139">
        <f t="shared" si="12"/>
        <v>0</v>
      </c>
      <c r="U24" s="139">
        <f t="shared" si="13"/>
        <v>0</v>
      </c>
      <c r="V24" s="139">
        <f t="shared" si="14"/>
        <v>0</v>
      </c>
      <c r="W24" s="139">
        <f t="shared" si="15"/>
        <v>0</v>
      </c>
      <c r="X24" s="140">
        <f t="shared" si="16"/>
        <v>0</v>
      </c>
      <c r="Y24" s="138">
        <f t="shared" si="17"/>
        <v>0</v>
      </c>
      <c r="Z24" s="139">
        <f t="shared" si="18"/>
        <v>0</v>
      </c>
      <c r="AA24" s="139">
        <f t="shared" si="19"/>
        <v>0</v>
      </c>
      <c r="AB24" s="139">
        <f t="shared" si="20"/>
        <v>0</v>
      </c>
      <c r="AC24" s="139">
        <f t="shared" si="21"/>
        <v>0</v>
      </c>
      <c r="AD24" s="139">
        <f t="shared" si="22"/>
        <v>0</v>
      </c>
      <c r="AE24" s="140">
        <f t="shared" si="23"/>
        <v>0</v>
      </c>
      <c r="AF24" s="138">
        <f t="shared" si="24"/>
        <v>0</v>
      </c>
      <c r="AG24" s="35"/>
      <c r="AH24" s="35"/>
      <c r="AI24" s="35"/>
      <c r="AJ24" s="35"/>
      <c r="AK24" s="35"/>
      <c r="AL24" s="35"/>
      <c r="AM24" s="139">
        <f t="shared" si="25"/>
        <v>0</v>
      </c>
      <c r="AN24" s="35"/>
      <c r="AO24" s="35"/>
      <c r="AP24" s="35"/>
      <c r="AQ24" s="35"/>
      <c r="AR24" s="35"/>
      <c r="AS24" s="135"/>
      <c r="AT24" s="141">
        <f t="shared" si="26"/>
        <v>0</v>
      </c>
      <c r="AU24" s="35"/>
      <c r="AV24" s="35"/>
      <c r="AW24" s="35"/>
      <c r="AX24" s="35"/>
      <c r="AY24" s="35"/>
      <c r="AZ24" s="135"/>
      <c r="BA24" s="141">
        <f t="shared" si="27"/>
        <v>0</v>
      </c>
      <c r="BB24" s="139">
        <f t="shared" si="28"/>
        <v>0</v>
      </c>
      <c r="BC24" s="139">
        <f t="shared" si="29"/>
        <v>0</v>
      </c>
      <c r="BD24" s="139">
        <f t="shared" si="30"/>
        <v>0</v>
      </c>
      <c r="BE24" s="139">
        <f t="shared" si="31"/>
        <v>0</v>
      </c>
      <c r="BF24" s="139">
        <f t="shared" si="32"/>
        <v>0</v>
      </c>
      <c r="BG24" s="140">
        <f t="shared" si="33"/>
        <v>0</v>
      </c>
    </row>
    <row r="25" spans="1:59" x14ac:dyDescent="0.2">
      <c r="A25" s="133"/>
      <c r="B25" s="134"/>
      <c r="C25" s="133"/>
      <c r="D25" s="130">
        <f t="shared" si="8"/>
        <v>0</v>
      </c>
      <c r="E25" s="127"/>
      <c r="F25" s="35"/>
      <c r="G25" s="35"/>
      <c r="H25" s="35"/>
      <c r="I25" s="35"/>
      <c r="J25" s="135"/>
      <c r="K25" s="130">
        <f t="shared" si="9"/>
        <v>0</v>
      </c>
      <c r="L25" s="35"/>
      <c r="M25" s="35"/>
      <c r="N25" s="35"/>
      <c r="O25" s="35"/>
      <c r="P25" s="35"/>
      <c r="Q25" s="135"/>
      <c r="R25" s="138">
        <f t="shared" si="10"/>
        <v>0</v>
      </c>
      <c r="S25" s="139">
        <f t="shared" si="11"/>
        <v>0</v>
      </c>
      <c r="T25" s="139">
        <f t="shared" si="12"/>
        <v>0</v>
      </c>
      <c r="U25" s="139">
        <f t="shared" si="13"/>
        <v>0</v>
      </c>
      <c r="V25" s="139">
        <f t="shared" si="14"/>
        <v>0</v>
      </c>
      <c r="W25" s="139">
        <f t="shared" si="15"/>
        <v>0</v>
      </c>
      <c r="X25" s="140">
        <f t="shared" si="16"/>
        <v>0</v>
      </c>
      <c r="Y25" s="138">
        <f t="shared" si="17"/>
        <v>0</v>
      </c>
      <c r="Z25" s="139">
        <f t="shared" si="18"/>
        <v>0</v>
      </c>
      <c r="AA25" s="139">
        <f t="shared" si="19"/>
        <v>0</v>
      </c>
      <c r="AB25" s="139">
        <f t="shared" si="20"/>
        <v>0</v>
      </c>
      <c r="AC25" s="139">
        <f t="shared" si="21"/>
        <v>0</v>
      </c>
      <c r="AD25" s="139">
        <f t="shared" si="22"/>
        <v>0</v>
      </c>
      <c r="AE25" s="140">
        <f t="shared" si="23"/>
        <v>0</v>
      </c>
      <c r="AF25" s="138">
        <f t="shared" si="24"/>
        <v>0</v>
      </c>
      <c r="AG25" s="35"/>
      <c r="AH25" s="35"/>
      <c r="AI25" s="35"/>
      <c r="AJ25" s="35"/>
      <c r="AK25" s="35"/>
      <c r="AL25" s="35"/>
      <c r="AM25" s="139">
        <f t="shared" si="25"/>
        <v>0</v>
      </c>
      <c r="AN25" s="35"/>
      <c r="AO25" s="35"/>
      <c r="AP25" s="35"/>
      <c r="AQ25" s="35"/>
      <c r="AR25" s="35"/>
      <c r="AS25" s="135"/>
      <c r="AT25" s="141">
        <f t="shared" si="26"/>
        <v>0</v>
      </c>
      <c r="AU25" s="35"/>
      <c r="AV25" s="35"/>
      <c r="AW25" s="35"/>
      <c r="AX25" s="35"/>
      <c r="AY25" s="35"/>
      <c r="AZ25" s="135"/>
      <c r="BA25" s="141">
        <f t="shared" si="27"/>
        <v>0</v>
      </c>
      <c r="BB25" s="139">
        <f t="shared" si="28"/>
        <v>0</v>
      </c>
      <c r="BC25" s="139">
        <f t="shared" si="29"/>
        <v>0</v>
      </c>
      <c r="BD25" s="139">
        <f t="shared" si="30"/>
        <v>0</v>
      </c>
      <c r="BE25" s="139">
        <f t="shared" si="31"/>
        <v>0</v>
      </c>
      <c r="BF25" s="139">
        <f t="shared" si="32"/>
        <v>0</v>
      </c>
      <c r="BG25" s="140">
        <f t="shared" si="33"/>
        <v>0</v>
      </c>
    </row>
    <row r="26" spans="1:59" x14ac:dyDescent="0.2">
      <c r="A26" s="133"/>
      <c r="B26" s="134"/>
      <c r="C26" s="133"/>
      <c r="D26" s="130">
        <f t="shared" si="8"/>
        <v>0</v>
      </c>
      <c r="E26" s="127"/>
      <c r="F26" s="35"/>
      <c r="G26" s="35"/>
      <c r="H26" s="35"/>
      <c r="I26" s="35"/>
      <c r="J26" s="135"/>
      <c r="K26" s="130">
        <f t="shared" si="9"/>
        <v>0</v>
      </c>
      <c r="L26" s="35"/>
      <c r="M26" s="35"/>
      <c r="N26" s="35"/>
      <c r="O26" s="35"/>
      <c r="P26" s="35"/>
      <c r="Q26" s="135"/>
      <c r="R26" s="138">
        <f t="shared" si="10"/>
        <v>0</v>
      </c>
      <c r="S26" s="139">
        <f t="shared" si="11"/>
        <v>0</v>
      </c>
      <c r="T26" s="139">
        <f t="shared" si="12"/>
        <v>0</v>
      </c>
      <c r="U26" s="139">
        <f t="shared" si="13"/>
        <v>0</v>
      </c>
      <c r="V26" s="139">
        <f t="shared" si="14"/>
        <v>0</v>
      </c>
      <c r="W26" s="139">
        <f t="shared" si="15"/>
        <v>0</v>
      </c>
      <c r="X26" s="140">
        <f t="shared" si="16"/>
        <v>0</v>
      </c>
      <c r="Y26" s="138">
        <f t="shared" si="17"/>
        <v>0</v>
      </c>
      <c r="Z26" s="139">
        <f t="shared" si="18"/>
        <v>0</v>
      </c>
      <c r="AA26" s="139">
        <f t="shared" si="19"/>
        <v>0</v>
      </c>
      <c r="AB26" s="139">
        <f t="shared" si="20"/>
        <v>0</v>
      </c>
      <c r="AC26" s="139">
        <f t="shared" si="21"/>
        <v>0</v>
      </c>
      <c r="AD26" s="139">
        <f t="shared" si="22"/>
        <v>0</v>
      </c>
      <c r="AE26" s="140">
        <f t="shared" si="23"/>
        <v>0</v>
      </c>
      <c r="AF26" s="138">
        <f t="shared" si="24"/>
        <v>0</v>
      </c>
      <c r="AG26" s="35"/>
      <c r="AH26" s="35"/>
      <c r="AI26" s="35"/>
      <c r="AJ26" s="35"/>
      <c r="AK26" s="35"/>
      <c r="AL26" s="35"/>
      <c r="AM26" s="139">
        <f t="shared" si="25"/>
        <v>0</v>
      </c>
      <c r="AN26" s="35"/>
      <c r="AO26" s="35"/>
      <c r="AP26" s="35"/>
      <c r="AQ26" s="35"/>
      <c r="AR26" s="35"/>
      <c r="AS26" s="135"/>
      <c r="AT26" s="141">
        <f t="shared" si="26"/>
        <v>0</v>
      </c>
      <c r="AU26" s="35"/>
      <c r="AV26" s="35"/>
      <c r="AW26" s="35"/>
      <c r="AX26" s="35"/>
      <c r="AY26" s="35"/>
      <c r="AZ26" s="135"/>
      <c r="BA26" s="141">
        <f t="shared" si="27"/>
        <v>0</v>
      </c>
      <c r="BB26" s="139">
        <f t="shared" si="28"/>
        <v>0</v>
      </c>
      <c r="BC26" s="139">
        <f t="shared" si="29"/>
        <v>0</v>
      </c>
      <c r="BD26" s="139">
        <f t="shared" si="30"/>
        <v>0</v>
      </c>
      <c r="BE26" s="139">
        <f t="shared" si="31"/>
        <v>0</v>
      </c>
      <c r="BF26" s="139">
        <f t="shared" si="32"/>
        <v>0</v>
      </c>
      <c r="BG26" s="140">
        <f t="shared" si="33"/>
        <v>0</v>
      </c>
    </row>
    <row r="27" spans="1:59" x14ac:dyDescent="0.2">
      <c r="A27" s="133"/>
      <c r="B27" s="134"/>
      <c r="C27" s="133"/>
      <c r="D27" s="130">
        <f t="shared" si="8"/>
        <v>0</v>
      </c>
      <c r="E27" s="127"/>
      <c r="F27" s="35"/>
      <c r="G27" s="35"/>
      <c r="H27" s="35"/>
      <c r="I27" s="35"/>
      <c r="J27" s="135"/>
      <c r="K27" s="130">
        <f t="shared" si="9"/>
        <v>0</v>
      </c>
      <c r="L27" s="35"/>
      <c r="M27" s="35"/>
      <c r="N27" s="35"/>
      <c r="O27" s="35"/>
      <c r="P27" s="35"/>
      <c r="Q27" s="135"/>
      <c r="R27" s="138">
        <f t="shared" si="10"/>
        <v>0</v>
      </c>
      <c r="S27" s="139">
        <f t="shared" si="11"/>
        <v>0</v>
      </c>
      <c r="T27" s="139">
        <f t="shared" si="12"/>
        <v>0</v>
      </c>
      <c r="U27" s="139">
        <f t="shared" si="13"/>
        <v>0</v>
      </c>
      <c r="V27" s="139">
        <f t="shared" si="14"/>
        <v>0</v>
      </c>
      <c r="W27" s="139">
        <f t="shared" si="15"/>
        <v>0</v>
      </c>
      <c r="X27" s="140">
        <f t="shared" si="16"/>
        <v>0</v>
      </c>
      <c r="Y27" s="138">
        <f t="shared" si="17"/>
        <v>0</v>
      </c>
      <c r="Z27" s="139">
        <f t="shared" si="18"/>
        <v>0</v>
      </c>
      <c r="AA27" s="139">
        <f t="shared" si="19"/>
        <v>0</v>
      </c>
      <c r="AB27" s="139">
        <f t="shared" si="20"/>
        <v>0</v>
      </c>
      <c r="AC27" s="139">
        <f t="shared" si="21"/>
        <v>0</v>
      </c>
      <c r="AD27" s="139">
        <f t="shared" si="22"/>
        <v>0</v>
      </c>
      <c r="AE27" s="140">
        <f t="shared" si="23"/>
        <v>0</v>
      </c>
      <c r="AF27" s="138">
        <f t="shared" si="24"/>
        <v>0</v>
      </c>
      <c r="AG27" s="35"/>
      <c r="AH27" s="35"/>
      <c r="AI27" s="35"/>
      <c r="AJ27" s="35"/>
      <c r="AK27" s="35"/>
      <c r="AL27" s="35"/>
      <c r="AM27" s="139">
        <f t="shared" si="25"/>
        <v>0</v>
      </c>
      <c r="AN27" s="35"/>
      <c r="AO27" s="35"/>
      <c r="AP27" s="35"/>
      <c r="AQ27" s="35"/>
      <c r="AR27" s="35"/>
      <c r="AS27" s="135"/>
      <c r="AT27" s="141">
        <f t="shared" si="26"/>
        <v>0</v>
      </c>
      <c r="AU27" s="35"/>
      <c r="AV27" s="35"/>
      <c r="AW27" s="35"/>
      <c r="AX27" s="35"/>
      <c r="AY27" s="35"/>
      <c r="AZ27" s="135"/>
      <c r="BA27" s="141">
        <f t="shared" si="27"/>
        <v>0</v>
      </c>
      <c r="BB27" s="139">
        <f t="shared" si="28"/>
        <v>0</v>
      </c>
      <c r="BC27" s="139">
        <f t="shared" si="29"/>
        <v>0</v>
      </c>
      <c r="BD27" s="139">
        <f t="shared" si="30"/>
        <v>0</v>
      </c>
      <c r="BE27" s="139">
        <f t="shared" si="31"/>
        <v>0</v>
      </c>
      <c r="BF27" s="139">
        <f t="shared" si="32"/>
        <v>0</v>
      </c>
      <c r="BG27" s="140">
        <f t="shared" si="33"/>
        <v>0</v>
      </c>
    </row>
    <row r="28" spans="1:59" x14ac:dyDescent="0.2">
      <c r="A28" s="133"/>
      <c r="B28" s="134"/>
      <c r="C28" s="133"/>
      <c r="D28" s="130">
        <f t="shared" si="8"/>
        <v>0</v>
      </c>
      <c r="E28" s="127"/>
      <c r="F28" s="35"/>
      <c r="G28" s="35"/>
      <c r="H28" s="35"/>
      <c r="I28" s="35"/>
      <c r="J28" s="135"/>
      <c r="K28" s="130">
        <f t="shared" si="9"/>
        <v>0</v>
      </c>
      <c r="L28" s="35"/>
      <c r="M28" s="35"/>
      <c r="N28" s="35"/>
      <c r="O28" s="35"/>
      <c r="P28" s="35"/>
      <c r="Q28" s="135"/>
      <c r="R28" s="138">
        <f t="shared" si="10"/>
        <v>0</v>
      </c>
      <c r="S28" s="139">
        <f t="shared" si="11"/>
        <v>0</v>
      </c>
      <c r="T28" s="139">
        <f t="shared" si="12"/>
        <v>0</v>
      </c>
      <c r="U28" s="139">
        <f t="shared" si="13"/>
        <v>0</v>
      </c>
      <c r="V28" s="139">
        <f t="shared" si="14"/>
        <v>0</v>
      </c>
      <c r="W28" s="139">
        <f t="shared" si="15"/>
        <v>0</v>
      </c>
      <c r="X28" s="140">
        <f t="shared" si="16"/>
        <v>0</v>
      </c>
      <c r="Y28" s="138">
        <f t="shared" si="17"/>
        <v>0</v>
      </c>
      <c r="Z28" s="139">
        <f t="shared" si="18"/>
        <v>0</v>
      </c>
      <c r="AA28" s="139">
        <f t="shared" si="19"/>
        <v>0</v>
      </c>
      <c r="AB28" s="139">
        <f t="shared" si="20"/>
        <v>0</v>
      </c>
      <c r="AC28" s="139">
        <f t="shared" si="21"/>
        <v>0</v>
      </c>
      <c r="AD28" s="139">
        <f t="shared" si="22"/>
        <v>0</v>
      </c>
      <c r="AE28" s="140">
        <f t="shared" si="23"/>
        <v>0</v>
      </c>
      <c r="AF28" s="138">
        <f t="shared" si="24"/>
        <v>0</v>
      </c>
      <c r="AG28" s="35"/>
      <c r="AH28" s="35"/>
      <c r="AI28" s="35"/>
      <c r="AJ28" s="35"/>
      <c r="AK28" s="35"/>
      <c r="AL28" s="35"/>
      <c r="AM28" s="139">
        <f t="shared" si="25"/>
        <v>0</v>
      </c>
      <c r="AN28" s="35"/>
      <c r="AO28" s="35"/>
      <c r="AP28" s="35"/>
      <c r="AQ28" s="35"/>
      <c r="AR28" s="35"/>
      <c r="AS28" s="135"/>
      <c r="AT28" s="141">
        <f t="shared" si="26"/>
        <v>0</v>
      </c>
      <c r="AU28" s="35"/>
      <c r="AV28" s="35"/>
      <c r="AW28" s="35"/>
      <c r="AX28" s="35"/>
      <c r="AY28" s="35"/>
      <c r="AZ28" s="135"/>
      <c r="BA28" s="141">
        <f t="shared" si="27"/>
        <v>0</v>
      </c>
      <c r="BB28" s="139">
        <f t="shared" si="28"/>
        <v>0</v>
      </c>
      <c r="BC28" s="139">
        <f t="shared" si="29"/>
        <v>0</v>
      </c>
      <c r="BD28" s="139">
        <f t="shared" si="30"/>
        <v>0</v>
      </c>
      <c r="BE28" s="139">
        <f t="shared" si="31"/>
        <v>0</v>
      </c>
      <c r="BF28" s="139">
        <f t="shared" si="32"/>
        <v>0</v>
      </c>
      <c r="BG28" s="140">
        <f t="shared" si="33"/>
        <v>0</v>
      </c>
    </row>
    <row r="29" spans="1:59" x14ac:dyDescent="0.2">
      <c r="A29" s="133"/>
      <c r="B29" s="134"/>
      <c r="C29" s="133"/>
      <c r="D29" s="130">
        <f t="shared" si="8"/>
        <v>0</v>
      </c>
      <c r="E29" s="127"/>
      <c r="F29" s="35"/>
      <c r="G29" s="35"/>
      <c r="H29" s="35"/>
      <c r="I29" s="35"/>
      <c r="J29" s="135"/>
      <c r="K29" s="130">
        <f t="shared" si="9"/>
        <v>0</v>
      </c>
      <c r="L29" s="35"/>
      <c r="M29" s="35"/>
      <c r="N29" s="35"/>
      <c r="O29" s="35"/>
      <c r="P29" s="35"/>
      <c r="Q29" s="135"/>
      <c r="R29" s="138">
        <f t="shared" si="10"/>
        <v>0</v>
      </c>
      <c r="S29" s="139">
        <f t="shared" si="11"/>
        <v>0</v>
      </c>
      <c r="T29" s="139">
        <f t="shared" si="12"/>
        <v>0</v>
      </c>
      <c r="U29" s="139">
        <f t="shared" si="13"/>
        <v>0</v>
      </c>
      <c r="V29" s="139">
        <f t="shared" si="14"/>
        <v>0</v>
      </c>
      <c r="W29" s="139">
        <f t="shared" si="15"/>
        <v>0</v>
      </c>
      <c r="X29" s="140">
        <f t="shared" si="16"/>
        <v>0</v>
      </c>
      <c r="Y29" s="138">
        <f t="shared" si="17"/>
        <v>0</v>
      </c>
      <c r="Z29" s="139">
        <f t="shared" si="18"/>
        <v>0</v>
      </c>
      <c r="AA29" s="139">
        <f t="shared" si="19"/>
        <v>0</v>
      </c>
      <c r="AB29" s="139">
        <f t="shared" si="20"/>
        <v>0</v>
      </c>
      <c r="AC29" s="139">
        <f t="shared" si="21"/>
        <v>0</v>
      </c>
      <c r="AD29" s="139">
        <f t="shared" si="22"/>
        <v>0</v>
      </c>
      <c r="AE29" s="140">
        <f t="shared" si="23"/>
        <v>0</v>
      </c>
      <c r="AF29" s="138">
        <f t="shared" si="24"/>
        <v>0</v>
      </c>
      <c r="AG29" s="35"/>
      <c r="AH29" s="35"/>
      <c r="AI29" s="35"/>
      <c r="AJ29" s="35"/>
      <c r="AK29" s="35"/>
      <c r="AL29" s="35"/>
      <c r="AM29" s="139">
        <f t="shared" si="25"/>
        <v>0</v>
      </c>
      <c r="AN29" s="35"/>
      <c r="AO29" s="35"/>
      <c r="AP29" s="35"/>
      <c r="AQ29" s="35"/>
      <c r="AR29" s="35"/>
      <c r="AS29" s="135"/>
      <c r="AT29" s="141">
        <f t="shared" si="26"/>
        <v>0</v>
      </c>
      <c r="AU29" s="35"/>
      <c r="AV29" s="35"/>
      <c r="AW29" s="35"/>
      <c r="AX29" s="35"/>
      <c r="AY29" s="35"/>
      <c r="AZ29" s="135"/>
      <c r="BA29" s="141">
        <f t="shared" si="27"/>
        <v>0</v>
      </c>
      <c r="BB29" s="139">
        <f t="shared" si="28"/>
        <v>0</v>
      </c>
      <c r="BC29" s="139">
        <f t="shared" si="29"/>
        <v>0</v>
      </c>
      <c r="BD29" s="139">
        <f t="shared" si="30"/>
        <v>0</v>
      </c>
      <c r="BE29" s="139">
        <f t="shared" si="31"/>
        <v>0</v>
      </c>
      <c r="BF29" s="139">
        <f t="shared" si="32"/>
        <v>0</v>
      </c>
      <c r="BG29" s="140">
        <f t="shared" si="33"/>
        <v>0</v>
      </c>
    </row>
    <row r="30" spans="1:59" x14ac:dyDescent="0.2">
      <c r="A30" s="133"/>
      <c r="B30" s="134"/>
      <c r="C30" s="133"/>
      <c r="D30" s="130">
        <f t="shared" si="8"/>
        <v>0</v>
      </c>
      <c r="E30" s="127"/>
      <c r="F30" s="35"/>
      <c r="G30" s="35"/>
      <c r="H30" s="35"/>
      <c r="I30" s="35"/>
      <c r="J30" s="135"/>
      <c r="K30" s="130">
        <f t="shared" si="9"/>
        <v>0</v>
      </c>
      <c r="L30" s="35"/>
      <c r="M30" s="35"/>
      <c r="N30" s="35"/>
      <c r="O30" s="35"/>
      <c r="P30" s="35"/>
      <c r="Q30" s="135"/>
      <c r="R30" s="138">
        <f t="shared" si="10"/>
        <v>0</v>
      </c>
      <c r="S30" s="139">
        <f t="shared" si="11"/>
        <v>0</v>
      </c>
      <c r="T30" s="139">
        <f t="shared" si="12"/>
        <v>0</v>
      </c>
      <c r="U30" s="139">
        <f t="shared" si="13"/>
        <v>0</v>
      </c>
      <c r="V30" s="139">
        <f t="shared" si="14"/>
        <v>0</v>
      </c>
      <c r="W30" s="139">
        <f t="shared" si="15"/>
        <v>0</v>
      </c>
      <c r="X30" s="140">
        <f t="shared" si="16"/>
        <v>0</v>
      </c>
      <c r="Y30" s="138">
        <f t="shared" si="17"/>
        <v>0</v>
      </c>
      <c r="Z30" s="139">
        <f t="shared" si="18"/>
        <v>0</v>
      </c>
      <c r="AA30" s="139">
        <f t="shared" si="19"/>
        <v>0</v>
      </c>
      <c r="AB30" s="139">
        <f t="shared" si="20"/>
        <v>0</v>
      </c>
      <c r="AC30" s="139">
        <f t="shared" si="21"/>
        <v>0</v>
      </c>
      <c r="AD30" s="139">
        <f t="shared" si="22"/>
        <v>0</v>
      </c>
      <c r="AE30" s="140">
        <f t="shared" si="23"/>
        <v>0</v>
      </c>
      <c r="AF30" s="138">
        <f t="shared" si="24"/>
        <v>0</v>
      </c>
      <c r="AG30" s="35"/>
      <c r="AH30" s="35"/>
      <c r="AI30" s="35"/>
      <c r="AJ30" s="35"/>
      <c r="AK30" s="35"/>
      <c r="AL30" s="35"/>
      <c r="AM30" s="139">
        <f t="shared" si="25"/>
        <v>0</v>
      </c>
      <c r="AN30" s="35"/>
      <c r="AO30" s="35"/>
      <c r="AP30" s="35"/>
      <c r="AQ30" s="35"/>
      <c r="AR30" s="35"/>
      <c r="AS30" s="135"/>
      <c r="AT30" s="141">
        <f t="shared" si="26"/>
        <v>0</v>
      </c>
      <c r="AU30" s="35"/>
      <c r="AV30" s="35"/>
      <c r="AW30" s="35"/>
      <c r="AX30" s="35"/>
      <c r="AY30" s="35"/>
      <c r="AZ30" s="135"/>
      <c r="BA30" s="141">
        <f t="shared" si="27"/>
        <v>0</v>
      </c>
      <c r="BB30" s="139">
        <f t="shared" si="28"/>
        <v>0</v>
      </c>
      <c r="BC30" s="139">
        <f t="shared" si="29"/>
        <v>0</v>
      </c>
      <c r="BD30" s="139">
        <f t="shared" si="30"/>
        <v>0</v>
      </c>
      <c r="BE30" s="139">
        <f t="shared" si="31"/>
        <v>0</v>
      </c>
      <c r="BF30" s="139">
        <f t="shared" si="32"/>
        <v>0</v>
      </c>
      <c r="BG30" s="140">
        <f t="shared" si="33"/>
        <v>0</v>
      </c>
    </row>
    <row r="31" spans="1:59" x14ac:dyDescent="0.2">
      <c r="A31" s="133"/>
      <c r="B31" s="134"/>
      <c r="C31" s="133"/>
      <c r="D31" s="130">
        <f t="shared" si="8"/>
        <v>0</v>
      </c>
      <c r="E31" s="127"/>
      <c r="F31" s="35"/>
      <c r="G31" s="35"/>
      <c r="H31" s="35"/>
      <c r="I31" s="35"/>
      <c r="J31" s="135"/>
      <c r="K31" s="130">
        <f t="shared" si="9"/>
        <v>0</v>
      </c>
      <c r="L31" s="35"/>
      <c r="M31" s="35"/>
      <c r="N31" s="35"/>
      <c r="O31" s="35"/>
      <c r="P31" s="35"/>
      <c r="Q31" s="135"/>
      <c r="R31" s="138">
        <f t="shared" si="10"/>
        <v>0</v>
      </c>
      <c r="S31" s="139">
        <f t="shared" si="11"/>
        <v>0</v>
      </c>
      <c r="T31" s="139">
        <f t="shared" si="12"/>
        <v>0</v>
      </c>
      <c r="U31" s="139">
        <f t="shared" si="13"/>
        <v>0</v>
      </c>
      <c r="V31" s="139">
        <f t="shared" si="14"/>
        <v>0</v>
      </c>
      <c r="W31" s="139">
        <f t="shared" si="15"/>
        <v>0</v>
      </c>
      <c r="X31" s="140">
        <f t="shared" si="16"/>
        <v>0</v>
      </c>
      <c r="Y31" s="138">
        <f t="shared" si="17"/>
        <v>0</v>
      </c>
      <c r="Z31" s="139">
        <f t="shared" si="18"/>
        <v>0</v>
      </c>
      <c r="AA31" s="139">
        <f t="shared" si="19"/>
        <v>0</v>
      </c>
      <c r="AB31" s="139">
        <f t="shared" si="20"/>
        <v>0</v>
      </c>
      <c r="AC31" s="139">
        <f t="shared" si="21"/>
        <v>0</v>
      </c>
      <c r="AD31" s="139">
        <f t="shared" si="22"/>
        <v>0</v>
      </c>
      <c r="AE31" s="140">
        <f t="shared" si="23"/>
        <v>0</v>
      </c>
      <c r="AF31" s="138">
        <f t="shared" si="24"/>
        <v>0</v>
      </c>
      <c r="AG31" s="35"/>
      <c r="AH31" s="35"/>
      <c r="AI31" s="35"/>
      <c r="AJ31" s="35"/>
      <c r="AK31" s="35"/>
      <c r="AL31" s="35"/>
      <c r="AM31" s="139">
        <f t="shared" si="25"/>
        <v>0</v>
      </c>
      <c r="AN31" s="35"/>
      <c r="AO31" s="35"/>
      <c r="AP31" s="35"/>
      <c r="AQ31" s="35"/>
      <c r="AR31" s="35"/>
      <c r="AS31" s="135"/>
      <c r="AT31" s="141">
        <f t="shared" si="26"/>
        <v>0</v>
      </c>
      <c r="AU31" s="35"/>
      <c r="AV31" s="35"/>
      <c r="AW31" s="35"/>
      <c r="AX31" s="35"/>
      <c r="AY31" s="35"/>
      <c r="AZ31" s="135"/>
      <c r="BA31" s="141">
        <f t="shared" si="27"/>
        <v>0</v>
      </c>
      <c r="BB31" s="139">
        <f t="shared" si="28"/>
        <v>0</v>
      </c>
      <c r="BC31" s="139">
        <f t="shared" si="29"/>
        <v>0</v>
      </c>
      <c r="BD31" s="139">
        <f t="shared" si="30"/>
        <v>0</v>
      </c>
      <c r="BE31" s="139">
        <f t="shared" si="31"/>
        <v>0</v>
      </c>
      <c r="BF31" s="139">
        <f t="shared" si="32"/>
        <v>0</v>
      </c>
      <c r="BG31" s="140">
        <f t="shared" si="33"/>
        <v>0</v>
      </c>
    </row>
    <row r="32" spans="1:59" x14ac:dyDescent="0.2">
      <c r="A32" s="133"/>
      <c r="B32" s="134"/>
      <c r="C32" s="133"/>
      <c r="D32" s="130">
        <f t="shared" si="8"/>
        <v>0</v>
      </c>
      <c r="E32" s="35"/>
      <c r="F32" s="35"/>
      <c r="G32" s="35"/>
      <c r="H32" s="35"/>
      <c r="I32" s="35"/>
      <c r="J32" s="135"/>
      <c r="K32" s="130">
        <f t="shared" si="9"/>
        <v>0</v>
      </c>
      <c r="L32" s="35"/>
      <c r="M32" s="35"/>
      <c r="N32" s="35"/>
      <c r="O32" s="35"/>
      <c r="P32" s="35"/>
      <c r="Q32" s="135"/>
      <c r="R32" s="138">
        <f t="shared" si="10"/>
        <v>0</v>
      </c>
      <c r="S32" s="139">
        <f t="shared" si="11"/>
        <v>0</v>
      </c>
      <c r="T32" s="139">
        <f t="shared" si="12"/>
        <v>0</v>
      </c>
      <c r="U32" s="139">
        <f t="shared" si="13"/>
        <v>0</v>
      </c>
      <c r="V32" s="139">
        <f t="shared" si="14"/>
        <v>0</v>
      </c>
      <c r="W32" s="139">
        <f t="shared" si="15"/>
        <v>0</v>
      </c>
      <c r="X32" s="140">
        <f t="shared" si="16"/>
        <v>0</v>
      </c>
      <c r="Y32" s="138">
        <f t="shared" si="17"/>
        <v>0</v>
      </c>
      <c r="Z32" s="139">
        <f t="shared" si="18"/>
        <v>0</v>
      </c>
      <c r="AA32" s="139">
        <f t="shared" si="19"/>
        <v>0</v>
      </c>
      <c r="AB32" s="139">
        <f t="shared" si="20"/>
        <v>0</v>
      </c>
      <c r="AC32" s="139">
        <f t="shared" si="21"/>
        <v>0</v>
      </c>
      <c r="AD32" s="139">
        <f t="shared" si="22"/>
        <v>0</v>
      </c>
      <c r="AE32" s="140">
        <f t="shared" si="23"/>
        <v>0</v>
      </c>
      <c r="AF32" s="138">
        <f t="shared" si="24"/>
        <v>0</v>
      </c>
      <c r="AG32" s="35"/>
      <c r="AH32" s="35"/>
      <c r="AI32" s="35"/>
      <c r="AJ32" s="35"/>
      <c r="AK32" s="35"/>
      <c r="AL32" s="35"/>
      <c r="AM32" s="139">
        <f t="shared" si="25"/>
        <v>0</v>
      </c>
      <c r="AN32" s="35"/>
      <c r="AO32" s="35"/>
      <c r="AP32" s="35"/>
      <c r="AQ32" s="35"/>
      <c r="AR32" s="35"/>
      <c r="AS32" s="135"/>
      <c r="AT32" s="141">
        <f t="shared" si="26"/>
        <v>0</v>
      </c>
      <c r="AU32" s="35"/>
      <c r="AV32" s="35"/>
      <c r="AW32" s="35"/>
      <c r="AX32" s="35"/>
      <c r="AY32" s="35"/>
      <c r="AZ32" s="135"/>
      <c r="BA32" s="141">
        <f t="shared" si="27"/>
        <v>0</v>
      </c>
      <c r="BB32" s="139">
        <f t="shared" si="28"/>
        <v>0</v>
      </c>
      <c r="BC32" s="139">
        <f t="shared" si="29"/>
        <v>0</v>
      </c>
      <c r="BD32" s="139">
        <f t="shared" si="30"/>
        <v>0</v>
      </c>
      <c r="BE32" s="139">
        <f t="shared" si="31"/>
        <v>0</v>
      </c>
      <c r="BF32" s="139">
        <f t="shared" si="32"/>
        <v>0</v>
      </c>
      <c r="BG32" s="140">
        <f t="shared" si="33"/>
        <v>0</v>
      </c>
    </row>
    <row r="33" spans="1:59" x14ac:dyDescent="0.2">
      <c r="A33" s="133"/>
      <c r="B33" s="134"/>
      <c r="C33" s="133"/>
      <c r="D33" s="130">
        <f t="shared" si="8"/>
        <v>0</v>
      </c>
      <c r="E33" s="35"/>
      <c r="F33" s="35"/>
      <c r="G33" s="35"/>
      <c r="H33" s="35"/>
      <c r="I33" s="35"/>
      <c r="J33" s="135"/>
      <c r="K33" s="130">
        <f t="shared" si="9"/>
        <v>0</v>
      </c>
      <c r="L33" s="35"/>
      <c r="M33" s="35"/>
      <c r="N33" s="35"/>
      <c r="O33" s="35"/>
      <c r="P33" s="35"/>
      <c r="Q33" s="135"/>
      <c r="R33" s="138">
        <f t="shared" si="10"/>
        <v>0</v>
      </c>
      <c r="S33" s="139">
        <f t="shared" si="11"/>
        <v>0</v>
      </c>
      <c r="T33" s="139">
        <f t="shared" si="12"/>
        <v>0</v>
      </c>
      <c r="U33" s="139">
        <f t="shared" si="13"/>
        <v>0</v>
      </c>
      <c r="V33" s="139">
        <f t="shared" si="14"/>
        <v>0</v>
      </c>
      <c r="W33" s="139">
        <f t="shared" si="15"/>
        <v>0</v>
      </c>
      <c r="X33" s="140">
        <f t="shared" si="16"/>
        <v>0</v>
      </c>
      <c r="Y33" s="138">
        <f t="shared" si="17"/>
        <v>0</v>
      </c>
      <c r="Z33" s="139">
        <f t="shared" si="18"/>
        <v>0</v>
      </c>
      <c r="AA33" s="139">
        <f t="shared" si="19"/>
        <v>0</v>
      </c>
      <c r="AB33" s="139">
        <f t="shared" si="20"/>
        <v>0</v>
      </c>
      <c r="AC33" s="139">
        <f t="shared" si="21"/>
        <v>0</v>
      </c>
      <c r="AD33" s="139">
        <f t="shared" si="22"/>
        <v>0</v>
      </c>
      <c r="AE33" s="140">
        <f t="shared" si="23"/>
        <v>0</v>
      </c>
      <c r="AF33" s="138">
        <f t="shared" si="24"/>
        <v>0</v>
      </c>
      <c r="AG33" s="35"/>
      <c r="AH33" s="35"/>
      <c r="AI33" s="35"/>
      <c r="AJ33" s="35"/>
      <c r="AK33" s="35"/>
      <c r="AL33" s="35"/>
      <c r="AM33" s="139">
        <f t="shared" si="25"/>
        <v>0</v>
      </c>
      <c r="AN33" s="35"/>
      <c r="AO33" s="35"/>
      <c r="AP33" s="35"/>
      <c r="AQ33" s="35"/>
      <c r="AR33" s="35"/>
      <c r="AS33" s="135"/>
      <c r="AT33" s="141">
        <f t="shared" si="26"/>
        <v>0</v>
      </c>
      <c r="AU33" s="35"/>
      <c r="AV33" s="35"/>
      <c r="AW33" s="35"/>
      <c r="AX33" s="35"/>
      <c r="AY33" s="35"/>
      <c r="AZ33" s="135"/>
      <c r="BA33" s="141">
        <f t="shared" si="27"/>
        <v>0</v>
      </c>
      <c r="BB33" s="139">
        <f t="shared" si="28"/>
        <v>0</v>
      </c>
      <c r="BC33" s="139">
        <f t="shared" si="29"/>
        <v>0</v>
      </c>
      <c r="BD33" s="139">
        <f t="shared" si="30"/>
        <v>0</v>
      </c>
      <c r="BE33" s="139">
        <f t="shared" si="31"/>
        <v>0</v>
      </c>
      <c r="BF33" s="139">
        <f t="shared" si="32"/>
        <v>0</v>
      </c>
      <c r="BG33" s="140">
        <f t="shared" si="33"/>
        <v>0</v>
      </c>
    </row>
    <row r="34" spans="1:59" x14ac:dyDescent="0.2">
      <c r="A34" s="133"/>
      <c r="B34" s="134"/>
      <c r="C34" s="133"/>
      <c r="D34" s="130">
        <f t="shared" si="8"/>
        <v>0</v>
      </c>
      <c r="E34" s="35"/>
      <c r="F34" s="35"/>
      <c r="G34" s="35"/>
      <c r="H34" s="35"/>
      <c r="I34" s="35"/>
      <c r="J34" s="135"/>
      <c r="K34" s="130">
        <f t="shared" si="9"/>
        <v>0</v>
      </c>
      <c r="L34" s="35"/>
      <c r="M34" s="35"/>
      <c r="N34" s="35"/>
      <c r="O34" s="35"/>
      <c r="P34" s="35"/>
      <c r="Q34" s="135"/>
      <c r="R34" s="138">
        <f t="shared" si="10"/>
        <v>0</v>
      </c>
      <c r="S34" s="139">
        <f t="shared" si="11"/>
        <v>0</v>
      </c>
      <c r="T34" s="139">
        <f t="shared" si="12"/>
        <v>0</v>
      </c>
      <c r="U34" s="139">
        <f t="shared" si="13"/>
        <v>0</v>
      </c>
      <c r="V34" s="139">
        <f t="shared" si="14"/>
        <v>0</v>
      </c>
      <c r="W34" s="139">
        <f t="shared" si="15"/>
        <v>0</v>
      </c>
      <c r="X34" s="140">
        <f t="shared" si="16"/>
        <v>0</v>
      </c>
      <c r="Y34" s="138">
        <f t="shared" si="17"/>
        <v>0</v>
      </c>
      <c r="Z34" s="139">
        <f t="shared" si="18"/>
        <v>0</v>
      </c>
      <c r="AA34" s="139">
        <f t="shared" si="19"/>
        <v>0</v>
      </c>
      <c r="AB34" s="139">
        <f t="shared" si="20"/>
        <v>0</v>
      </c>
      <c r="AC34" s="139">
        <f t="shared" si="21"/>
        <v>0</v>
      </c>
      <c r="AD34" s="139">
        <f t="shared" si="22"/>
        <v>0</v>
      </c>
      <c r="AE34" s="140">
        <f t="shared" si="23"/>
        <v>0</v>
      </c>
      <c r="AF34" s="138">
        <f t="shared" si="24"/>
        <v>0</v>
      </c>
      <c r="AG34" s="35"/>
      <c r="AH34" s="35"/>
      <c r="AI34" s="35"/>
      <c r="AJ34" s="35"/>
      <c r="AK34" s="35"/>
      <c r="AL34" s="35"/>
      <c r="AM34" s="139">
        <f t="shared" si="25"/>
        <v>0</v>
      </c>
      <c r="AN34" s="35"/>
      <c r="AO34" s="35"/>
      <c r="AP34" s="35"/>
      <c r="AQ34" s="35"/>
      <c r="AR34" s="35"/>
      <c r="AS34" s="135"/>
      <c r="AT34" s="141">
        <f t="shared" si="26"/>
        <v>0</v>
      </c>
      <c r="AU34" s="35"/>
      <c r="AV34" s="35"/>
      <c r="AW34" s="35"/>
      <c r="AX34" s="35"/>
      <c r="AY34" s="35"/>
      <c r="AZ34" s="135"/>
      <c r="BA34" s="141">
        <f t="shared" si="27"/>
        <v>0</v>
      </c>
      <c r="BB34" s="139">
        <f t="shared" si="28"/>
        <v>0</v>
      </c>
      <c r="BC34" s="139">
        <f t="shared" si="29"/>
        <v>0</v>
      </c>
      <c r="BD34" s="139">
        <f t="shared" si="30"/>
        <v>0</v>
      </c>
      <c r="BE34" s="139">
        <f t="shared" si="31"/>
        <v>0</v>
      </c>
      <c r="BF34" s="139">
        <f t="shared" si="32"/>
        <v>0</v>
      </c>
      <c r="BG34" s="140">
        <f t="shared" si="33"/>
        <v>0</v>
      </c>
    </row>
    <row r="35" spans="1:59" x14ac:dyDescent="0.2">
      <c r="A35" s="133"/>
      <c r="B35" s="134"/>
      <c r="C35" s="133"/>
      <c r="D35" s="130">
        <f t="shared" si="8"/>
        <v>0</v>
      </c>
      <c r="E35" s="35"/>
      <c r="F35" s="35"/>
      <c r="G35" s="35"/>
      <c r="H35" s="35"/>
      <c r="I35" s="35"/>
      <c r="J35" s="135"/>
      <c r="K35" s="130">
        <f t="shared" si="9"/>
        <v>0</v>
      </c>
      <c r="L35" s="35"/>
      <c r="M35" s="35"/>
      <c r="N35" s="35"/>
      <c r="O35" s="35"/>
      <c r="P35" s="35"/>
      <c r="Q35" s="135"/>
      <c r="R35" s="138">
        <f t="shared" si="10"/>
        <v>0</v>
      </c>
      <c r="S35" s="139">
        <f t="shared" si="11"/>
        <v>0</v>
      </c>
      <c r="T35" s="139">
        <f t="shared" si="12"/>
        <v>0</v>
      </c>
      <c r="U35" s="139">
        <f t="shared" si="13"/>
        <v>0</v>
      </c>
      <c r="V35" s="139">
        <f t="shared" si="14"/>
        <v>0</v>
      </c>
      <c r="W35" s="139">
        <f t="shared" si="15"/>
        <v>0</v>
      </c>
      <c r="X35" s="140">
        <f t="shared" si="16"/>
        <v>0</v>
      </c>
      <c r="Y35" s="138">
        <f t="shared" si="17"/>
        <v>0</v>
      </c>
      <c r="Z35" s="139">
        <f t="shared" si="18"/>
        <v>0</v>
      </c>
      <c r="AA35" s="139">
        <f t="shared" si="19"/>
        <v>0</v>
      </c>
      <c r="AB35" s="139">
        <f t="shared" si="20"/>
        <v>0</v>
      </c>
      <c r="AC35" s="139">
        <f t="shared" si="21"/>
        <v>0</v>
      </c>
      <c r="AD35" s="139">
        <f t="shared" si="22"/>
        <v>0</v>
      </c>
      <c r="AE35" s="140">
        <f t="shared" si="23"/>
        <v>0</v>
      </c>
      <c r="AF35" s="138">
        <f t="shared" si="24"/>
        <v>0</v>
      </c>
      <c r="AG35" s="35"/>
      <c r="AH35" s="35"/>
      <c r="AI35" s="35"/>
      <c r="AJ35" s="35"/>
      <c r="AK35" s="35"/>
      <c r="AL35" s="35"/>
      <c r="AM35" s="139">
        <f t="shared" si="25"/>
        <v>0</v>
      </c>
      <c r="AN35" s="35"/>
      <c r="AO35" s="35"/>
      <c r="AP35" s="35"/>
      <c r="AQ35" s="35"/>
      <c r="AR35" s="35"/>
      <c r="AS35" s="135"/>
      <c r="AT35" s="141">
        <f t="shared" si="26"/>
        <v>0</v>
      </c>
      <c r="AU35" s="35"/>
      <c r="AV35" s="35"/>
      <c r="AW35" s="35"/>
      <c r="AX35" s="35"/>
      <c r="AY35" s="35"/>
      <c r="AZ35" s="135"/>
      <c r="BA35" s="141">
        <f t="shared" si="27"/>
        <v>0</v>
      </c>
      <c r="BB35" s="139">
        <f t="shared" si="28"/>
        <v>0</v>
      </c>
      <c r="BC35" s="139">
        <f t="shared" si="29"/>
        <v>0</v>
      </c>
      <c r="BD35" s="139">
        <f t="shared" si="30"/>
        <v>0</v>
      </c>
      <c r="BE35" s="139">
        <f t="shared" si="31"/>
        <v>0</v>
      </c>
      <c r="BF35" s="139">
        <f t="shared" si="32"/>
        <v>0</v>
      </c>
      <c r="BG35" s="140">
        <f t="shared" si="33"/>
        <v>0</v>
      </c>
    </row>
    <row r="36" spans="1:59" x14ac:dyDescent="0.2">
      <c r="A36" s="133"/>
      <c r="B36" s="134"/>
      <c r="C36" s="133"/>
      <c r="D36" s="130">
        <f t="shared" si="8"/>
        <v>0</v>
      </c>
      <c r="E36" s="35"/>
      <c r="F36" s="35"/>
      <c r="G36" s="35"/>
      <c r="H36" s="35"/>
      <c r="I36" s="35"/>
      <c r="J36" s="135"/>
      <c r="K36" s="130">
        <f t="shared" si="9"/>
        <v>0</v>
      </c>
      <c r="L36" s="35"/>
      <c r="M36" s="35"/>
      <c r="N36" s="35"/>
      <c r="O36" s="35"/>
      <c r="P36" s="35"/>
      <c r="Q36" s="135"/>
      <c r="R36" s="138">
        <f t="shared" si="10"/>
        <v>0</v>
      </c>
      <c r="S36" s="139">
        <f t="shared" si="11"/>
        <v>0</v>
      </c>
      <c r="T36" s="139">
        <f t="shared" si="12"/>
        <v>0</v>
      </c>
      <c r="U36" s="139">
        <f t="shared" si="13"/>
        <v>0</v>
      </c>
      <c r="V36" s="139">
        <f t="shared" si="14"/>
        <v>0</v>
      </c>
      <c r="W36" s="139">
        <f t="shared" si="15"/>
        <v>0</v>
      </c>
      <c r="X36" s="140">
        <f t="shared" si="16"/>
        <v>0</v>
      </c>
      <c r="Y36" s="138">
        <f t="shared" si="17"/>
        <v>0</v>
      </c>
      <c r="Z36" s="139">
        <f t="shared" si="18"/>
        <v>0</v>
      </c>
      <c r="AA36" s="139">
        <f t="shared" si="19"/>
        <v>0</v>
      </c>
      <c r="AB36" s="139">
        <f t="shared" si="20"/>
        <v>0</v>
      </c>
      <c r="AC36" s="139">
        <f t="shared" si="21"/>
        <v>0</v>
      </c>
      <c r="AD36" s="139">
        <f t="shared" si="22"/>
        <v>0</v>
      </c>
      <c r="AE36" s="140">
        <f t="shared" si="23"/>
        <v>0</v>
      </c>
      <c r="AF36" s="138">
        <f t="shared" si="24"/>
        <v>0</v>
      </c>
      <c r="AG36" s="35"/>
      <c r="AH36" s="35"/>
      <c r="AI36" s="35"/>
      <c r="AJ36" s="35"/>
      <c r="AK36" s="35"/>
      <c r="AL36" s="35"/>
      <c r="AM36" s="139">
        <f t="shared" si="25"/>
        <v>0</v>
      </c>
      <c r="AN36" s="35"/>
      <c r="AO36" s="35"/>
      <c r="AP36" s="35"/>
      <c r="AQ36" s="35"/>
      <c r="AR36" s="35"/>
      <c r="AS36" s="135"/>
      <c r="AT36" s="141">
        <f t="shared" si="26"/>
        <v>0</v>
      </c>
      <c r="AU36" s="35"/>
      <c r="AV36" s="35"/>
      <c r="AW36" s="35"/>
      <c r="AX36" s="35"/>
      <c r="AY36" s="35"/>
      <c r="AZ36" s="135"/>
      <c r="BA36" s="141">
        <f t="shared" si="27"/>
        <v>0</v>
      </c>
      <c r="BB36" s="139">
        <f t="shared" si="28"/>
        <v>0</v>
      </c>
      <c r="BC36" s="139">
        <f t="shared" si="29"/>
        <v>0</v>
      </c>
      <c r="BD36" s="139">
        <f t="shared" si="30"/>
        <v>0</v>
      </c>
      <c r="BE36" s="139">
        <f t="shared" si="31"/>
        <v>0</v>
      </c>
      <c r="BF36" s="139">
        <f t="shared" si="32"/>
        <v>0</v>
      </c>
      <c r="BG36" s="140">
        <f t="shared" si="33"/>
        <v>0</v>
      </c>
    </row>
    <row r="37" spans="1:59" x14ac:dyDescent="0.2">
      <c r="A37" s="133"/>
      <c r="B37" s="134"/>
      <c r="C37" s="133"/>
      <c r="D37" s="130">
        <f t="shared" si="8"/>
        <v>0</v>
      </c>
      <c r="E37" s="35"/>
      <c r="F37" s="35"/>
      <c r="G37" s="35"/>
      <c r="H37" s="35"/>
      <c r="I37" s="35"/>
      <c r="J37" s="135"/>
      <c r="K37" s="130">
        <f t="shared" si="9"/>
        <v>0</v>
      </c>
      <c r="L37" s="35"/>
      <c r="M37" s="35"/>
      <c r="N37" s="35"/>
      <c r="O37" s="35"/>
      <c r="P37" s="35"/>
      <c r="Q37" s="135"/>
      <c r="R37" s="138">
        <f t="shared" si="10"/>
        <v>0</v>
      </c>
      <c r="S37" s="139">
        <f t="shared" si="11"/>
        <v>0</v>
      </c>
      <c r="T37" s="139">
        <f t="shared" si="12"/>
        <v>0</v>
      </c>
      <c r="U37" s="139">
        <f t="shared" si="13"/>
        <v>0</v>
      </c>
      <c r="V37" s="139">
        <f t="shared" si="14"/>
        <v>0</v>
      </c>
      <c r="W37" s="139">
        <f t="shared" si="15"/>
        <v>0</v>
      </c>
      <c r="X37" s="140">
        <f t="shared" si="16"/>
        <v>0</v>
      </c>
      <c r="Y37" s="138">
        <f t="shared" si="17"/>
        <v>0</v>
      </c>
      <c r="Z37" s="139">
        <f t="shared" si="18"/>
        <v>0</v>
      </c>
      <c r="AA37" s="139">
        <f t="shared" si="19"/>
        <v>0</v>
      </c>
      <c r="AB37" s="139">
        <f t="shared" si="20"/>
        <v>0</v>
      </c>
      <c r="AC37" s="139">
        <f t="shared" si="21"/>
        <v>0</v>
      </c>
      <c r="AD37" s="139">
        <f t="shared" si="22"/>
        <v>0</v>
      </c>
      <c r="AE37" s="140">
        <f t="shared" si="23"/>
        <v>0</v>
      </c>
      <c r="AF37" s="138">
        <f t="shared" si="24"/>
        <v>0</v>
      </c>
      <c r="AG37" s="35"/>
      <c r="AH37" s="35"/>
      <c r="AI37" s="35"/>
      <c r="AJ37" s="35"/>
      <c r="AK37" s="35"/>
      <c r="AL37" s="35"/>
      <c r="AM37" s="139">
        <f t="shared" si="25"/>
        <v>0</v>
      </c>
      <c r="AN37" s="35"/>
      <c r="AO37" s="35"/>
      <c r="AP37" s="35"/>
      <c r="AQ37" s="35"/>
      <c r="AR37" s="35"/>
      <c r="AS37" s="135"/>
      <c r="AT37" s="141">
        <f t="shared" si="26"/>
        <v>0</v>
      </c>
      <c r="AU37" s="35"/>
      <c r="AV37" s="35"/>
      <c r="AW37" s="35"/>
      <c r="AX37" s="35"/>
      <c r="AY37" s="35"/>
      <c r="AZ37" s="135"/>
      <c r="BA37" s="141">
        <f t="shared" si="27"/>
        <v>0</v>
      </c>
      <c r="BB37" s="139">
        <f t="shared" si="28"/>
        <v>0</v>
      </c>
      <c r="BC37" s="139">
        <f t="shared" si="29"/>
        <v>0</v>
      </c>
      <c r="BD37" s="139">
        <f t="shared" si="30"/>
        <v>0</v>
      </c>
      <c r="BE37" s="139">
        <f t="shared" si="31"/>
        <v>0</v>
      </c>
      <c r="BF37" s="139">
        <f t="shared" si="32"/>
        <v>0</v>
      </c>
      <c r="BG37" s="140">
        <f t="shared" si="33"/>
        <v>0</v>
      </c>
    </row>
    <row r="38" spans="1:59" x14ac:dyDescent="0.2">
      <c r="A38" s="133"/>
      <c r="B38" s="134"/>
      <c r="C38" s="133"/>
      <c r="D38" s="130">
        <f t="shared" si="8"/>
        <v>0</v>
      </c>
      <c r="E38" s="35"/>
      <c r="F38" s="35"/>
      <c r="G38" s="35"/>
      <c r="H38" s="35"/>
      <c r="I38" s="35"/>
      <c r="J38" s="135"/>
      <c r="K38" s="130">
        <f t="shared" si="9"/>
        <v>0</v>
      </c>
      <c r="L38" s="35"/>
      <c r="M38" s="35"/>
      <c r="N38" s="35"/>
      <c r="O38" s="35"/>
      <c r="P38" s="35"/>
      <c r="Q38" s="135"/>
      <c r="R38" s="138">
        <f t="shared" si="10"/>
        <v>0</v>
      </c>
      <c r="S38" s="139">
        <f t="shared" si="11"/>
        <v>0</v>
      </c>
      <c r="T38" s="139">
        <f t="shared" si="12"/>
        <v>0</v>
      </c>
      <c r="U38" s="139">
        <f t="shared" si="13"/>
        <v>0</v>
      </c>
      <c r="V38" s="139">
        <f t="shared" si="14"/>
        <v>0</v>
      </c>
      <c r="W38" s="139">
        <f t="shared" si="15"/>
        <v>0</v>
      </c>
      <c r="X38" s="140">
        <f t="shared" si="16"/>
        <v>0</v>
      </c>
      <c r="Y38" s="138">
        <f t="shared" si="17"/>
        <v>0</v>
      </c>
      <c r="Z38" s="139">
        <f t="shared" si="18"/>
        <v>0</v>
      </c>
      <c r="AA38" s="139">
        <f t="shared" si="19"/>
        <v>0</v>
      </c>
      <c r="AB38" s="139">
        <f t="shared" si="20"/>
        <v>0</v>
      </c>
      <c r="AC38" s="139">
        <f t="shared" si="21"/>
        <v>0</v>
      </c>
      <c r="AD38" s="139">
        <f t="shared" si="22"/>
        <v>0</v>
      </c>
      <c r="AE38" s="140">
        <f t="shared" si="23"/>
        <v>0</v>
      </c>
      <c r="AF38" s="138">
        <f t="shared" si="24"/>
        <v>0</v>
      </c>
      <c r="AG38" s="35"/>
      <c r="AH38" s="35"/>
      <c r="AI38" s="35"/>
      <c r="AJ38" s="35"/>
      <c r="AK38" s="35"/>
      <c r="AL38" s="35"/>
      <c r="AM38" s="139">
        <f t="shared" si="25"/>
        <v>0</v>
      </c>
      <c r="AN38" s="35"/>
      <c r="AO38" s="35"/>
      <c r="AP38" s="35"/>
      <c r="AQ38" s="35"/>
      <c r="AR38" s="35"/>
      <c r="AS38" s="135"/>
      <c r="AT38" s="141">
        <f t="shared" si="26"/>
        <v>0</v>
      </c>
      <c r="AU38" s="35"/>
      <c r="AV38" s="35"/>
      <c r="AW38" s="35"/>
      <c r="AX38" s="35"/>
      <c r="AY38" s="35"/>
      <c r="AZ38" s="135"/>
      <c r="BA38" s="141">
        <f t="shared" si="27"/>
        <v>0</v>
      </c>
      <c r="BB38" s="139">
        <f t="shared" si="28"/>
        <v>0</v>
      </c>
      <c r="BC38" s="139">
        <f t="shared" si="29"/>
        <v>0</v>
      </c>
      <c r="BD38" s="139">
        <f t="shared" si="30"/>
        <v>0</v>
      </c>
      <c r="BE38" s="139">
        <f t="shared" si="31"/>
        <v>0</v>
      </c>
      <c r="BF38" s="139">
        <f t="shared" si="32"/>
        <v>0</v>
      </c>
      <c r="BG38" s="140">
        <f t="shared" si="33"/>
        <v>0</v>
      </c>
    </row>
    <row r="39" spans="1:59" x14ac:dyDescent="0.2">
      <c r="A39" s="133"/>
      <c r="B39" s="134"/>
      <c r="C39" s="133"/>
      <c r="D39" s="130">
        <f t="shared" si="8"/>
        <v>0</v>
      </c>
      <c r="E39" s="35"/>
      <c r="F39" s="35"/>
      <c r="G39" s="35"/>
      <c r="H39" s="35"/>
      <c r="I39" s="35"/>
      <c r="J39" s="135"/>
      <c r="K39" s="130">
        <f t="shared" si="9"/>
        <v>0</v>
      </c>
      <c r="L39" s="35"/>
      <c r="M39" s="35"/>
      <c r="N39" s="35"/>
      <c r="O39" s="35"/>
      <c r="P39" s="35"/>
      <c r="Q39" s="135"/>
      <c r="R39" s="138">
        <f t="shared" si="10"/>
        <v>0</v>
      </c>
      <c r="S39" s="139">
        <f t="shared" si="11"/>
        <v>0</v>
      </c>
      <c r="T39" s="139">
        <f t="shared" si="12"/>
        <v>0</v>
      </c>
      <c r="U39" s="139">
        <f t="shared" si="13"/>
        <v>0</v>
      </c>
      <c r="V39" s="139">
        <f t="shared" si="14"/>
        <v>0</v>
      </c>
      <c r="W39" s="139">
        <f t="shared" si="15"/>
        <v>0</v>
      </c>
      <c r="X39" s="140">
        <f t="shared" si="16"/>
        <v>0</v>
      </c>
      <c r="Y39" s="138">
        <f t="shared" si="17"/>
        <v>0</v>
      </c>
      <c r="Z39" s="139">
        <f t="shared" si="18"/>
        <v>0</v>
      </c>
      <c r="AA39" s="139">
        <f t="shared" si="19"/>
        <v>0</v>
      </c>
      <c r="AB39" s="139">
        <f t="shared" si="20"/>
        <v>0</v>
      </c>
      <c r="AC39" s="139">
        <f t="shared" si="21"/>
        <v>0</v>
      </c>
      <c r="AD39" s="139">
        <f t="shared" si="22"/>
        <v>0</v>
      </c>
      <c r="AE39" s="140">
        <f t="shared" si="23"/>
        <v>0</v>
      </c>
      <c r="AF39" s="138">
        <f t="shared" si="24"/>
        <v>0</v>
      </c>
      <c r="AG39" s="35"/>
      <c r="AH39" s="35"/>
      <c r="AI39" s="35"/>
      <c r="AJ39" s="35"/>
      <c r="AK39" s="35"/>
      <c r="AL39" s="35"/>
      <c r="AM39" s="139">
        <f t="shared" si="25"/>
        <v>0</v>
      </c>
      <c r="AN39" s="35"/>
      <c r="AO39" s="35"/>
      <c r="AP39" s="35"/>
      <c r="AQ39" s="35"/>
      <c r="AR39" s="35"/>
      <c r="AS39" s="135"/>
      <c r="AT39" s="141">
        <f t="shared" si="26"/>
        <v>0</v>
      </c>
      <c r="AU39" s="35"/>
      <c r="AV39" s="35"/>
      <c r="AW39" s="35"/>
      <c r="AX39" s="35"/>
      <c r="AY39" s="35"/>
      <c r="AZ39" s="135"/>
      <c r="BA39" s="141">
        <f t="shared" si="27"/>
        <v>0</v>
      </c>
      <c r="BB39" s="139">
        <f t="shared" si="28"/>
        <v>0</v>
      </c>
      <c r="BC39" s="139">
        <f t="shared" si="29"/>
        <v>0</v>
      </c>
      <c r="BD39" s="139">
        <f t="shared" si="30"/>
        <v>0</v>
      </c>
      <c r="BE39" s="139">
        <f t="shared" si="31"/>
        <v>0</v>
      </c>
      <c r="BF39" s="139">
        <f t="shared" si="32"/>
        <v>0</v>
      </c>
      <c r="BG39" s="140">
        <f t="shared" si="33"/>
        <v>0</v>
      </c>
    </row>
    <row r="40" spans="1:59" x14ac:dyDescent="0.2">
      <c r="A40" s="133"/>
      <c r="B40" s="134"/>
      <c r="C40" s="133"/>
      <c r="D40" s="130">
        <f t="shared" si="8"/>
        <v>0</v>
      </c>
      <c r="E40" s="35"/>
      <c r="F40" s="35"/>
      <c r="G40" s="35"/>
      <c r="H40" s="35"/>
      <c r="I40" s="35"/>
      <c r="J40" s="135"/>
      <c r="K40" s="130">
        <f t="shared" si="9"/>
        <v>0</v>
      </c>
      <c r="L40" s="35"/>
      <c r="M40" s="35"/>
      <c r="N40" s="35"/>
      <c r="O40" s="35"/>
      <c r="P40" s="35"/>
      <c r="Q40" s="135"/>
      <c r="R40" s="138">
        <f t="shared" si="10"/>
        <v>0</v>
      </c>
      <c r="S40" s="139">
        <f t="shared" si="11"/>
        <v>0</v>
      </c>
      <c r="T40" s="139">
        <f t="shared" si="12"/>
        <v>0</v>
      </c>
      <c r="U40" s="139">
        <f t="shared" si="13"/>
        <v>0</v>
      </c>
      <c r="V40" s="139">
        <f t="shared" si="14"/>
        <v>0</v>
      </c>
      <c r="W40" s="139">
        <f t="shared" si="15"/>
        <v>0</v>
      </c>
      <c r="X40" s="140">
        <f t="shared" si="16"/>
        <v>0</v>
      </c>
      <c r="Y40" s="138">
        <f t="shared" si="17"/>
        <v>0</v>
      </c>
      <c r="Z40" s="139">
        <f t="shared" si="18"/>
        <v>0</v>
      </c>
      <c r="AA40" s="139">
        <f t="shared" si="19"/>
        <v>0</v>
      </c>
      <c r="AB40" s="139">
        <f t="shared" si="20"/>
        <v>0</v>
      </c>
      <c r="AC40" s="139">
        <f t="shared" si="21"/>
        <v>0</v>
      </c>
      <c r="AD40" s="139">
        <f t="shared" si="22"/>
        <v>0</v>
      </c>
      <c r="AE40" s="140">
        <f t="shared" si="23"/>
        <v>0</v>
      </c>
      <c r="AF40" s="138">
        <f t="shared" si="24"/>
        <v>0</v>
      </c>
      <c r="AG40" s="35"/>
      <c r="AH40" s="35"/>
      <c r="AI40" s="35"/>
      <c r="AJ40" s="35"/>
      <c r="AK40" s="35"/>
      <c r="AL40" s="35"/>
      <c r="AM40" s="139">
        <f t="shared" si="25"/>
        <v>0</v>
      </c>
      <c r="AN40" s="35"/>
      <c r="AO40" s="35"/>
      <c r="AP40" s="35"/>
      <c r="AQ40" s="35"/>
      <c r="AR40" s="35"/>
      <c r="AS40" s="135"/>
      <c r="AT40" s="141">
        <f t="shared" si="26"/>
        <v>0</v>
      </c>
      <c r="AU40" s="35"/>
      <c r="AV40" s="35"/>
      <c r="AW40" s="35"/>
      <c r="AX40" s="35"/>
      <c r="AY40" s="35"/>
      <c r="AZ40" s="135"/>
      <c r="BA40" s="141">
        <f t="shared" si="27"/>
        <v>0</v>
      </c>
      <c r="BB40" s="139">
        <f t="shared" si="28"/>
        <v>0</v>
      </c>
      <c r="BC40" s="139">
        <f t="shared" si="29"/>
        <v>0</v>
      </c>
      <c r="BD40" s="139">
        <f t="shared" si="30"/>
        <v>0</v>
      </c>
      <c r="BE40" s="139">
        <f t="shared" si="31"/>
        <v>0</v>
      </c>
      <c r="BF40" s="139">
        <f t="shared" si="32"/>
        <v>0</v>
      </c>
      <c r="BG40" s="140">
        <f t="shared" si="33"/>
        <v>0</v>
      </c>
    </row>
    <row r="41" spans="1:59" x14ac:dyDescent="0.2">
      <c r="A41" s="133"/>
      <c r="B41" s="134"/>
      <c r="C41" s="133"/>
      <c r="D41" s="130">
        <f t="shared" si="8"/>
        <v>0</v>
      </c>
      <c r="E41" s="35"/>
      <c r="F41" s="35"/>
      <c r="G41" s="35"/>
      <c r="H41" s="35"/>
      <c r="I41" s="35"/>
      <c r="J41" s="135"/>
      <c r="K41" s="130">
        <f t="shared" si="9"/>
        <v>0</v>
      </c>
      <c r="L41" s="35"/>
      <c r="M41" s="35"/>
      <c r="N41" s="35"/>
      <c r="O41" s="35"/>
      <c r="P41" s="35"/>
      <c r="Q41" s="135"/>
      <c r="R41" s="138">
        <f t="shared" si="10"/>
        <v>0</v>
      </c>
      <c r="S41" s="139">
        <f t="shared" si="11"/>
        <v>0</v>
      </c>
      <c r="T41" s="139">
        <f t="shared" si="12"/>
        <v>0</v>
      </c>
      <c r="U41" s="139">
        <f t="shared" si="13"/>
        <v>0</v>
      </c>
      <c r="V41" s="139">
        <f t="shared" si="14"/>
        <v>0</v>
      </c>
      <c r="W41" s="139">
        <f t="shared" si="15"/>
        <v>0</v>
      </c>
      <c r="X41" s="140">
        <f t="shared" si="16"/>
        <v>0</v>
      </c>
      <c r="Y41" s="138">
        <f t="shared" si="17"/>
        <v>0</v>
      </c>
      <c r="Z41" s="139">
        <f t="shared" si="18"/>
        <v>0</v>
      </c>
      <c r="AA41" s="139">
        <f t="shared" si="19"/>
        <v>0</v>
      </c>
      <c r="AB41" s="139">
        <f t="shared" si="20"/>
        <v>0</v>
      </c>
      <c r="AC41" s="139">
        <f t="shared" si="21"/>
        <v>0</v>
      </c>
      <c r="AD41" s="139">
        <f t="shared" si="22"/>
        <v>0</v>
      </c>
      <c r="AE41" s="140">
        <f t="shared" si="23"/>
        <v>0</v>
      </c>
      <c r="AF41" s="138">
        <f t="shared" si="24"/>
        <v>0</v>
      </c>
      <c r="AG41" s="35"/>
      <c r="AH41" s="35"/>
      <c r="AI41" s="35"/>
      <c r="AJ41" s="35"/>
      <c r="AK41" s="35"/>
      <c r="AL41" s="35"/>
      <c r="AM41" s="139">
        <f t="shared" si="25"/>
        <v>0</v>
      </c>
      <c r="AN41" s="35"/>
      <c r="AO41" s="35"/>
      <c r="AP41" s="35"/>
      <c r="AQ41" s="35"/>
      <c r="AR41" s="35"/>
      <c r="AS41" s="135"/>
      <c r="AT41" s="141">
        <f t="shared" si="26"/>
        <v>0</v>
      </c>
      <c r="AU41" s="35"/>
      <c r="AV41" s="35"/>
      <c r="AW41" s="35"/>
      <c r="AX41" s="35"/>
      <c r="AY41" s="35"/>
      <c r="AZ41" s="135"/>
      <c r="BA41" s="141">
        <f t="shared" si="27"/>
        <v>0</v>
      </c>
      <c r="BB41" s="139">
        <f t="shared" si="28"/>
        <v>0</v>
      </c>
      <c r="BC41" s="139">
        <f t="shared" si="29"/>
        <v>0</v>
      </c>
      <c r="BD41" s="139">
        <f t="shared" si="30"/>
        <v>0</v>
      </c>
      <c r="BE41" s="139">
        <f t="shared" si="31"/>
        <v>0</v>
      </c>
      <c r="BF41" s="139">
        <f t="shared" si="32"/>
        <v>0</v>
      </c>
      <c r="BG41" s="140">
        <f t="shared" si="33"/>
        <v>0</v>
      </c>
    </row>
    <row r="42" spans="1:59" x14ac:dyDescent="0.2">
      <c r="A42" s="133"/>
      <c r="B42" s="134"/>
      <c r="C42" s="133"/>
      <c r="D42" s="130">
        <f t="shared" si="8"/>
        <v>0</v>
      </c>
      <c r="E42" s="35"/>
      <c r="F42" s="35"/>
      <c r="G42" s="35"/>
      <c r="H42" s="35"/>
      <c r="I42" s="35"/>
      <c r="J42" s="135"/>
      <c r="K42" s="130">
        <f t="shared" si="9"/>
        <v>0</v>
      </c>
      <c r="L42" s="35"/>
      <c r="M42" s="35"/>
      <c r="N42" s="35"/>
      <c r="O42" s="35"/>
      <c r="P42" s="35"/>
      <c r="Q42" s="135"/>
      <c r="R42" s="138">
        <f t="shared" si="10"/>
        <v>0</v>
      </c>
      <c r="S42" s="139">
        <f t="shared" si="11"/>
        <v>0</v>
      </c>
      <c r="T42" s="139">
        <f t="shared" si="12"/>
        <v>0</v>
      </c>
      <c r="U42" s="139">
        <f t="shared" si="13"/>
        <v>0</v>
      </c>
      <c r="V42" s="139">
        <f t="shared" si="14"/>
        <v>0</v>
      </c>
      <c r="W42" s="139">
        <f t="shared" si="15"/>
        <v>0</v>
      </c>
      <c r="X42" s="140">
        <f t="shared" si="16"/>
        <v>0</v>
      </c>
      <c r="Y42" s="138">
        <f t="shared" si="17"/>
        <v>0</v>
      </c>
      <c r="Z42" s="139">
        <f t="shared" si="18"/>
        <v>0</v>
      </c>
      <c r="AA42" s="139">
        <f t="shared" si="19"/>
        <v>0</v>
      </c>
      <c r="AB42" s="139">
        <f t="shared" si="20"/>
        <v>0</v>
      </c>
      <c r="AC42" s="139">
        <f t="shared" si="21"/>
        <v>0</v>
      </c>
      <c r="AD42" s="139">
        <f t="shared" si="22"/>
        <v>0</v>
      </c>
      <c r="AE42" s="140">
        <f t="shared" si="23"/>
        <v>0</v>
      </c>
      <c r="AF42" s="138">
        <f t="shared" si="24"/>
        <v>0</v>
      </c>
      <c r="AG42" s="35"/>
      <c r="AH42" s="35"/>
      <c r="AI42" s="35"/>
      <c r="AJ42" s="35"/>
      <c r="AK42" s="35"/>
      <c r="AL42" s="35"/>
      <c r="AM42" s="139">
        <f t="shared" si="25"/>
        <v>0</v>
      </c>
      <c r="AN42" s="35"/>
      <c r="AO42" s="35"/>
      <c r="AP42" s="35"/>
      <c r="AQ42" s="35"/>
      <c r="AR42" s="35"/>
      <c r="AS42" s="135"/>
      <c r="AT42" s="141">
        <f t="shared" si="26"/>
        <v>0</v>
      </c>
      <c r="AU42" s="35"/>
      <c r="AV42" s="35"/>
      <c r="AW42" s="35"/>
      <c r="AX42" s="35"/>
      <c r="AY42" s="35"/>
      <c r="AZ42" s="135"/>
      <c r="BA42" s="141">
        <f t="shared" si="27"/>
        <v>0</v>
      </c>
      <c r="BB42" s="139">
        <f t="shared" si="28"/>
        <v>0</v>
      </c>
      <c r="BC42" s="139">
        <f t="shared" si="29"/>
        <v>0</v>
      </c>
      <c r="BD42" s="139">
        <f t="shared" si="30"/>
        <v>0</v>
      </c>
      <c r="BE42" s="139">
        <f t="shared" si="31"/>
        <v>0</v>
      </c>
      <c r="BF42" s="139">
        <f t="shared" si="32"/>
        <v>0</v>
      </c>
      <c r="BG42" s="140">
        <f t="shared" si="33"/>
        <v>0</v>
      </c>
    </row>
    <row r="43" spans="1:59" x14ac:dyDescent="0.2">
      <c r="A43" s="133"/>
      <c r="B43" s="134"/>
      <c r="C43" s="133"/>
      <c r="D43" s="130">
        <f t="shared" si="8"/>
        <v>0</v>
      </c>
      <c r="E43" s="35"/>
      <c r="F43" s="35"/>
      <c r="G43" s="35"/>
      <c r="H43" s="35"/>
      <c r="I43" s="35"/>
      <c r="J43" s="135"/>
      <c r="K43" s="130">
        <f t="shared" si="9"/>
        <v>0</v>
      </c>
      <c r="L43" s="35"/>
      <c r="M43" s="35"/>
      <c r="N43" s="35"/>
      <c r="O43" s="35"/>
      <c r="P43" s="35"/>
      <c r="Q43" s="135"/>
      <c r="R43" s="138">
        <f t="shared" si="10"/>
        <v>0</v>
      </c>
      <c r="S43" s="139">
        <f t="shared" si="11"/>
        <v>0</v>
      </c>
      <c r="T43" s="139">
        <f t="shared" si="12"/>
        <v>0</v>
      </c>
      <c r="U43" s="139">
        <f t="shared" si="13"/>
        <v>0</v>
      </c>
      <c r="V43" s="139">
        <f t="shared" si="14"/>
        <v>0</v>
      </c>
      <c r="W43" s="139">
        <f t="shared" si="15"/>
        <v>0</v>
      </c>
      <c r="X43" s="140">
        <f t="shared" si="16"/>
        <v>0</v>
      </c>
      <c r="Y43" s="138">
        <f t="shared" si="17"/>
        <v>0</v>
      </c>
      <c r="Z43" s="139">
        <f t="shared" si="18"/>
        <v>0</v>
      </c>
      <c r="AA43" s="139">
        <f t="shared" si="19"/>
        <v>0</v>
      </c>
      <c r="AB43" s="139">
        <f t="shared" si="20"/>
        <v>0</v>
      </c>
      <c r="AC43" s="139">
        <f t="shared" si="21"/>
        <v>0</v>
      </c>
      <c r="AD43" s="139">
        <f t="shared" si="22"/>
        <v>0</v>
      </c>
      <c r="AE43" s="140">
        <f t="shared" si="23"/>
        <v>0</v>
      </c>
      <c r="AF43" s="138">
        <f t="shared" si="24"/>
        <v>0</v>
      </c>
      <c r="AG43" s="35"/>
      <c r="AH43" s="35"/>
      <c r="AI43" s="35"/>
      <c r="AJ43" s="35"/>
      <c r="AK43" s="35"/>
      <c r="AL43" s="35"/>
      <c r="AM43" s="139">
        <f t="shared" si="25"/>
        <v>0</v>
      </c>
      <c r="AN43" s="35"/>
      <c r="AO43" s="35"/>
      <c r="AP43" s="35"/>
      <c r="AQ43" s="35"/>
      <c r="AR43" s="35"/>
      <c r="AS43" s="135"/>
      <c r="AT43" s="141">
        <f t="shared" si="26"/>
        <v>0</v>
      </c>
      <c r="AU43" s="35"/>
      <c r="AV43" s="35"/>
      <c r="AW43" s="35"/>
      <c r="AX43" s="35"/>
      <c r="AY43" s="35"/>
      <c r="AZ43" s="135"/>
      <c r="BA43" s="141">
        <f t="shared" si="27"/>
        <v>0</v>
      </c>
      <c r="BB43" s="139">
        <f t="shared" si="28"/>
        <v>0</v>
      </c>
      <c r="BC43" s="139">
        <f t="shared" si="29"/>
        <v>0</v>
      </c>
      <c r="BD43" s="139">
        <f t="shared" si="30"/>
        <v>0</v>
      </c>
      <c r="BE43" s="139">
        <f t="shared" si="31"/>
        <v>0</v>
      </c>
      <c r="BF43" s="139">
        <f t="shared" si="32"/>
        <v>0</v>
      </c>
      <c r="BG43" s="140">
        <f t="shared" si="33"/>
        <v>0</v>
      </c>
    </row>
    <row r="44" spans="1:59" x14ac:dyDescent="0.2">
      <c r="A44" s="133"/>
      <c r="B44" s="134"/>
      <c r="C44" s="133"/>
      <c r="D44" s="130">
        <f t="shared" si="8"/>
        <v>0</v>
      </c>
      <c r="E44" s="35"/>
      <c r="F44" s="35"/>
      <c r="G44" s="35"/>
      <c r="H44" s="35"/>
      <c r="I44" s="35"/>
      <c r="J44" s="135"/>
      <c r="K44" s="130">
        <f t="shared" si="9"/>
        <v>0</v>
      </c>
      <c r="L44" s="35"/>
      <c r="M44" s="35"/>
      <c r="N44" s="35"/>
      <c r="O44" s="35"/>
      <c r="P44" s="35"/>
      <c r="Q44" s="135"/>
      <c r="R44" s="138">
        <f t="shared" si="10"/>
        <v>0</v>
      </c>
      <c r="S44" s="139">
        <f t="shared" si="11"/>
        <v>0</v>
      </c>
      <c r="T44" s="139">
        <f t="shared" si="12"/>
        <v>0</v>
      </c>
      <c r="U44" s="139">
        <f t="shared" si="13"/>
        <v>0</v>
      </c>
      <c r="V44" s="139">
        <f t="shared" si="14"/>
        <v>0</v>
      </c>
      <c r="W44" s="139">
        <f t="shared" si="15"/>
        <v>0</v>
      </c>
      <c r="X44" s="140">
        <f t="shared" si="16"/>
        <v>0</v>
      </c>
      <c r="Y44" s="138">
        <f t="shared" si="17"/>
        <v>0</v>
      </c>
      <c r="Z44" s="139">
        <f t="shared" si="18"/>
        <v>0</v>
      </c>
      <c r="AA44" s="139">
        <f t="shared" si="19"/>
        <v>0</v>
      </c>
      <c r="AB44" s="139">
        <f t="shared" si="20"/>
        <v>0</v>
      </c>
      <c r="AC44" s="139">
        <f t="shared" si="21"/>
        <v>0</v>
      </c>
      <c r="AD44" s="139">
        <f t="shared" si="22"/>
        <v>0</v>
      </c>
      <c r="AE44" s="140">
        <f t="shared" si="23"/>
        <v>0</v>
      </c>
      <c r="AF44" s="138">
        <f t="shared" si="24"/>
        <v>0</v>
      </c>
      <c r="AG44" s="35"/>
      <c r="AH44" s="35"/>
      <c r="AI44" s="35"/>
      <c r="AJ44" s="35"/>
      <c r="AK44" s="35"/>
      <c r="AL44" s="35"/>
      <c r="AM44" s="139">
        <f t="shared" si="25"/>
        <v>0</v>
      </c>
      <c r="AN44" s="35"/>
      <c r="AO44" s="35"/>
      <c r="AP44" s="35"/>
      <c r="AQ44" s="35"/>
      <c r="AR44" s="35"/>
      <c r="AS44" s="135"/>
      <c r="AT44" s="141">
        <f t="shared" si="26"/>
        <v>0</v>
      </c>
      <c r="AU44" s="35"/>
      <c r="AV44" s="35"/>
      <c r="AW44" s="35"/>
      <c r="AX44" s="35"/>
      <c r="AY44" s="35"/>
      <c r="AZ44" s="135"/>
      <c r="BA44" s="141">
        <f t="shared" si="27"/>
        <v>0</v>
      </c>
      <c r="BB44" s="139">
        <f t="shared" si="28"/>
        <v>0</v>
      </c>
      <c r="BC44" s="139">
        <f t="shared" si="29"/>
        <v>0</v>
      </c>
      <c r="BD44" s="139">
        <f t="shared" si="30"/>
        <v>0</v>
      </c>
      <c r="BE44" s="139">
        <f t="shared" si="31"/>
        <v>0</v>
      </c>
      <c r="BF44" s="139">
        <f t="shared" si="32"/>
        <v>0</v>
      </c>
      <c r="BG44" s="140">
        <f t="shared" si="33"/>
        <v>0</v>
      </c>
    </row>
    <row r="45" spans="1:59" x14ac:dyDescent="0.2">
      <c r="A45" s="133"/>
      <c r="B45" s="134"/>
      <c r="C45" s="133"/>
      <c r="D45" s="130">
        <f t="shared" si="8"/>
        <v>0</v>
      </c>
      <c r="E45" s="35"/>
      <c r="F45" s="35"/>
      <c r="G45" s="35"/>
      <c r="H45" s="35"/>
      <c r="I45" s="35"/>
      <c r="J45" s="135"/>
      <c r="K45" s="130">
        <f t="shared" si="9"/>
        <v>0</v>
      </c>
      <c r="L45" s="35"/>
      <c r="M45" s="35"/>
      <c r="N45" s="35"/>
      <c r="O45" s="35"/>
      <c r="P45" s="35"/>
      <c r="Q45" s="135"/>
      <c r="R45" s="138">
        <f t="shared" si="10"/>
        <v>0</v>
      </c>
      <c r="S45" s="139">
        <f t="shared" si="11"/>
        <v>0</v>
      </c>
      <c r="T45" s="139">
        <f t="shared" si="12"/>
        <v>0</v>
      </c>
      <c r="U45" s="139">
        <f t="shared" si="13"/>
        <v>0</v>
      </c>
      <c r="V45" s="139">
        <f t="shared" si="14"/>
        <v>0</v>
      </c>
      <c r="W45" s="139">
        <f t="shared" si="15"/>
        <v>0</v>
      </c>
      <c r="X45" s="140">
        <f t="shared" si="16"/>
        <v>0</v>
      </c>
      <c r="Y45" s="138">
        <f t="shared" si="17"/>
        <v>0</v>
      </c>
      <c r="Z45" s="139">
        <f t="shared" si="18"/>
        <v>0</v>
      </c>
      <c r="AA45" s="139">
        <f t="shared" si="19"/>
        <v>0</v>
      </c>
      <c r="AB45" s="139">
        <f t="shared" si="20"/>
        <v>0</v>
      </c>
      <c r="AC45" s="139">
        <f t="shared" si="21"/>
        <v>0</v>
      </c>
      <c r="AD45" s="139">
        <f t="shared" si="22"/>
        <v>0</v>
      </c>
      <c r="AE45" s="140">
        <f t="shared" si="23"/>
        <v>0</v>
      </c>
      <c r="AF45" s="138">
        <f t="shared" si="24"/>
        <v>0</v>
      </c>
      <c r="AG45" s="35"/>
      <c r="AH45" s="35"/>
      <c r="AI45" s="35"/>
      <c r="AJ45" s="35"/>
      <c r="AK45" s="35"/>
      <c r="AL45" s="35"/>
      <c r="AM45" s="139">
        <f t="shared" si="25"/>
        <v>0</v>
      </c>
      <c r="AN45" s="35"/>
      <c r="AO45" s="35"/>
      <c r="AP45" s="35"/>
      <c r="AQ45" s="35"/>
      <c r="AR45" s="35"/>
      <c r="AS45" s="135"/>
      <c r="AT45" s="141">
        <f t="shared" si="26"/>
        <v>0</v>
      </c>
      <c r="AU45" s="35"/>
      <c r="AV45" s="35"/>
      <c r="AW45" s="35"/>
      <c r="AX45" s="35"/>
      <c r="AY45" s="35"/>
      <c r="AZ45" s="135"/>
      <c r="BA45" s="141">
        <f t="shared" si="27"/>
        <v>0</v>
      </c>
      <c r="BB45" s="139">
        <f t="shared" si="28"/>
        <v>0</v>
      </c>
      <c r="BC45" s="139">
        <f t="shared" si="29"/>
        <v>0</v>
      </c>
      <c r="BD45" s="139">
        <f t="shared" si="30"/>
        <v>0</v>
      </c>
      <c r="BE45" s="139">
        <f t="shared" si="31"/>
        <v>0</v>
      </c>
      <c r="BF45" s="139">
        <f t="shared" si="32"/>
        <v>0</v>
      </c>
      <c r="BG45" s="140">
        <f t="shared" si="33"/>
        <v>0</v>
      </c>
    </row>
    <row r="46" spans="1:59" x14ac:dyDescent="0.2">
      <c r="A46" s="133"/>
      <c r="B46" s="134"/>
      <c r="C46" s="133"/>
      <c r="D46" s="130">
        <f t="shared" si="8"/>
        <v>0</v>
      </c>
      <c r="E46" s="35"/>
      <c r="F46" s="35"/>
      <c r="G46" s="35"/>
      <c r="H46" s="35"/>
      <c r="I46" s="35"/>
      <c r="J46" s="135"/>
      <c r="K46" s="130">
        <f t="shared" si="9"/>
        <v>0</v>
      </c>
      <c r="L46" s="35"/>
      <c r="M46" s="35"/>
      <c r="N46" s="35"/>
      <c r="O46" s="35"/>
      <c r="P46" s="35"/>
      <c r="Q46" s="135"/>
      <c r="R46" s="138">
        <f t="shared" si="10"/>
        <v>0</v>
      </c>
      <c r="S46" s="139">
        <f t="shared" si="11"/>
        <v>0</v>
      </c>
      <c r="T46" s="139">
        <f t="shared" si="12"/>
        <v>0</v>
      </c>
      <c r="U46" s="139">
        <f t="shared" si="13"/>
        <v>0</v>
      </c>
      <c r="V46" s="139">
        <f t="shared" si="14"/>
        <v>0</v>
      </c>
      <c r="W46" s="139">
        <f t="shared" si="15"/>
        <v>0</v>
      </c>
      <c r="X46" s="140">
        <f t="shared" si="16"/>
        <v>0</v>
      </c>
      <c r="Y46" s="138">
        <f t="shared" si="17"/>
        <v>0</v>
      </c>
      <c r="Z46" s="139">
        <f t="shared" si="18"/>
        <v>0</v>
      </c>
      <c r="AA46" s="139">
        <f t="shared" si="19"/>
        <v>0</v>
      </c>
      <c r="AB46" s="139">
        <f t="shared" si="20"/>
        <v>0</v>
      </c>
      <c r="AC46" s="139">
        <f t="shared" si="21"/>
        <v>0</v>
      </c>
      <c r="AD46" s="139">
        <f t="shared" si="22"/>
        <v>0</v>
      </c>
      <c r="AE46" s="140">
        <f t="shared" si="23"/>
        <v>0</v>
      </c>
      <c r="AF46" s="138">
        <f t="shared" si="24"/>
        <v>0</v>
      </c>
      <c r="AG46" s="35"/>
      <c r="AH46" s="35"/>
      <c r="AI46" s="35"/>
      <c r="AJ46" s="35"/>
      <c r="AK46" s="35"/>
      <c r="AL46" s="35"/>
      <c r="AM46" s="139">
        <f t="shared" si="25"/>
        <v>0</v>
      </c>
      <c r="AN46" s="35"/>
      <c r="AO46" s="35"/>
      <c r="AP46" s="35"/>
      <c r="AQ46" s="35"/>
      <c r="AR46" s="35"/>
      <c r="AS46" s="135"/>
      <c r="AT46" s="141">
        <f t="shared" si="26"/>
        <v>0</v>
      </c>
      <c r="AU46" s="35"/>
      <c r="AV46" s="35"/>
      <c r="AW46" s="35"/>
      <c r="AX46" s="35"/>
      <c r="AY46" s="35"/>
      <c r="AZ46" s="135"/>
      <c r="BA46" s="141">
        <f t="shared" si="27"/>
        <v>0</v>
      </c>
      <c r="BB46" s="139">
        <f t="shared" si="28"/>
        <v>0</v>
      </c>
      <c r="BC46" s="139">
        <f t="shared" si="29"/>
        <v>0</v>
      </c>
      <c r="BD46" s="139">
        <f t="shared" si="30"/>
        <v>0</v>
      </c>
      <c r="BE46" s="139">
        <f t="shared" si="31"/>
        <v>0</v>
      </c>
      <c r="BF46" s="139">
        <f t="shared" si="32"/>
        <v>0</v>
      </c>
      <c r="BG46" s="140">
        <f t="shared" si="33"/>
        <v>0</v>
      </c>
    </row>
    <row r="47" spans="1:59" ht="13.5" thickBot="1" x14ac:dyDescent="0.25">
      <c r="A47" s="142"/>
      <c r="B47" s="143"/>
      <c r="C47" s="142"/>
      <c r="D47" s="144">
        <f t="shared" si="8"/>
        <v>0</v>
      </c>
      <c r="E47" s="145"/>
      <c r="F47" s="145"/>
      <c r="G47" s="145"/>
      <c r="H47" s="145"/>
      <c r="I47" s="145"/>
      <c r="J47" s="146"/>
      <c r="K47" s="144">
        <f t="shared" si="9"/>
        <v>0</v>
      </c>
      <c r="L47" s="145"/>
      <c r="M47" s="145"/>
      <c r="N47" s="145"/>
      <c r="O47" s="145"/>
      <c r="P47" s="145"/>
      <c r="Q47" s="146"/>
      <c r="R47" s="150">
        <f t="shared" si="10"/>
        <v>0</v>
      </c>
      <c r="S47" s="151">
        <f t="shared" si="11"/>
        <v>0</v>
      </c>
      <c r="T47" s="151">
        <f t="shared" si="12"/>
        <v>0</v>
      </c>
      <c r="U47" s="151">
        <f t="shared" si="13"/>
        <v>0</v>
      </c>
      <c r="V47" s="151">
        <f t="shared" si="14"/>
        <v>0</v>
      </c>
      <c r="W47" s="151">
        <f t="shared" si="15"/>
        <v>0</v>
      </c>
      <c r="X47" s="152">
        <f t="shared" si="16"/>
        <v>0</v>
      </c>
      <c r="Y47" s="150">
        <f t="shared" si="17"/>
        <v>0</v>
      </c>
      <c r="Z47" s="151">
        <f t="shared" si="18"/>
        <v>0</v>
      </c>
      <c r="AA47" s="151">
        <f t="shared" si="19"/>
        <v>0</v>
      </c>
      <c r="AB47" s="151">
        <f t="shared" si="20"/>
        <v>0</v>
      </c>
      <c r="AC47" s="151">
        <f t="shared" si="21"/>
        <v>0</v>
      </c>
      <c r="AD47" s="151">
        <f t="shared" si="22"/>
        <v>0</v>
      </c>
      <c r="AE47" s="152">
        <f t="shared" si="23"/>
        <v>0</v>
      </c>
      <c r="AF47" s="150">
        <f t="shared" si="24"/>
        <v>0</v>
      </c>
      <c r="AG47" s="145"/>
      <c r="AH47" s="145"/>
      <c r="AI47" s="145"/>
      <c r="AJ47" s="145"/>
      <c r="AK47" s="145"/>
      <c r="AL47" s="145"/>
      <c r="AM47" s="151">
        <f t="shared" si="25"/>
        <v>0</v>
      </c>
      <c r="AN47" s="145"/>
      <c r="AO47" s="145"/>
      <c r="AP47" s="145"/>
      <c r="AQ47" s="145"/>
      <c r="AR47" s="145"/>
      <c r="AS47" s="146"/>
      <c r="AT47" s="153">
        <f t="shared" si="26"/>
        <v>0</v>
      </c>
      <c r="AU47" s="145"/>
      <c r="AV47" s="145"/>
      <c r="AW47" s="145"/>
      <c r="AX47" s="145"/>
      <c r="AY47" s="145"/>
      <c r="AZ47" s="146"/>
      <c r="BA47" s="153">
        <f t="shared" si="27"/>
        <v>0</v>
      </c>
      <c r="BB47" s="151">
        <f t="shared" si="28"/>
        <v>0</v>
      </c>
      <c r="BC47" s="151">
        <f t="shared" si="29"/>
        <v>0</v>
      </c>
      <c r="BD47" s="151">
        <f t="shared" si="30"/>
        <v>0</v>
      </c>
      <c r="BE47" s="151">
        <f t="shared" si="31"/>
        <v>0</v>
      </c>
      <c r="BF47" s="151">
        <f t="shared" si="32"/>
        <v>0</v>
      </c>
      <c r="BG47" s="152">
        <f t="shared" si="33"/>
        <v>0</v>
      </c>
    </row>
    <row r="48" spans="1:59" x14ac:dyDescent="0.2">
      <c r="A48" s="57"/>
      <c r="B48" s="57"/>
      <c r="C48" s="57"/>
      <c r="D48" s="161"/>
      <c r="E48" s="57"/>
      <c r="F48" s="57"/>
      <c r="G48" s="57"/>
      <c r="H48" s="57"/>
      <c r="I48" s="57"/>
      <c r="J48" s="57"/>
      <c r="K48" s="161"/>
      <c r="L48" s="57"/>
      <c r="M48" s="57"/>
      <c r="N48" s="57"/>
      <c r="O48" s="57"/>
      <c r="P48" s="57"/>
      <c r="Q48" s="57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57"/>
      <c r="AH48" s="57"/>
      <c r="AI48" s="57"/>
      <c r="AJ48" s="57"/>
      <c r="AK48" s="57"/>
      <c r="AL48" s="57"/>
      <c r="AM48" s="162"/>
      <c r="AN48" s="57"/>
      <c r="AO48" s="57"/>
      <c r="AP48" s="57"/>
      <c r="AQ48" s="57"/>
      <c r="AR48" s="57"/>
      <c r="AS48" s="57"/>
      <c r="AT48" s="162"/>
      <c r="AU48" s="57"/>
      <c r="AV48" s="57"/>
      <c r="AW48" s="57"/>
      <c r="AX48" s="57"/>
      <c r="AY48" s="57"/>
      <c r="AZ48" s="57"/>
      <c r="BA48" s="162"/>
      <c r="BB48" s="162"/>
      <c r="BC48" s="162"/>
      <c r="BD48" s="162"/>
      <c r="BE48" s="162"/>
      <c r="BF48" s="162"/>
      <c r="BG48" s="162"/>
    </row>
    <row r="49" spans="32:55" x14ac:dyDescent="0.2">
      <c r="AV49" s="957" t="s">
        <v>52</v>
      </c>
      <c r="AW49" s="957"/>
      <c r="AX49" s="957"/>
      <c r="AY49" s="957"/>
      <c r="AZ49" s="957"/>
      <c r="BA49" s="957"/>
      <c r="BB49" s="957"/>
      <c r="BC49" s="957"/>
    </row>
    <row r="50" spans="32:55" x14ac:dyDescent="0.2">
      <c r="AU50" t="s">
        <v>671</v>
      </c>
      <c r="AV50" s="612"/>
      <c r="AW50" s="612"/>
      <c r="AX50" s="612"/>
      <c r="AY50" s="612"/>
      <c r="AZ50" s="612"/>
      <c r="BA50" s="612"/>
      <c r="BB50" s="612"/>
      <c r="BC50" s="612"/>
    </row>
    <row r="51" spans="32:55" x14ac:dyDescent="0.2">
      <c r="AU51" s="33" t="s">
        <v>679</v>
      </c>
      <c r="AV51" s="612"/>
      <c r="AW51" s="612"/>
      <c r="AX51" s="612"/>
      <c r="AY51" s="612"/>
      <c r="AZ51" s="612"/>
      <c r="BA51" s="612"/>
      <c r="BB51" s="612"/>
      <c r="BC51" s="612"/>
    </row>
    <row r="52" spans="32:55" x14ac:dyDescent="0.2">
      <c r="AV52" s="612"/>
      <c r="AW52" s="612"/>
      <c r="AX52" s="612"/>
      <c r="AY52" s="612"/>
      <c r="AZ52" s="612"/>
      <c r="BA52" s="612"/>
      <c r="BB52" s="612"/>
      <c r="BC52" s="612"/>
    </row>
    <row r="53" spans="32:55" ht="16.5" x14ac:dyDescent="0.25">
      <c r="AF53" s="155" t="s">
        <v>752</v>
      </c>
      <c r="AJ53" s="37" t="s">
        <v>753</v>
      </c>
      <c r="AK53" s="38"/>
      <c r="AL53" s="38"/>
      <c r="AM53" s="39"/>
      <c r="AN53" s="39"/>
      <c r="AO53" s="39"/>
      <c r="AP53" s="84" t="s">
        <v>755</v>
      </c>
      <c r="AQ53" s="82"/>
      <c r="AR53" s="82"/>
      <c r="AS53" s="82"/>
      <c r="AT53" s="13"/>
      <c r="AU53" s="13"/>
    </row>
    <row r="54" spans="32:55" ht="16.5" customHeight="1" x14ac:dyDescent="0.25">
      <c r="AF54" s="156"/>
      <c r="AJ54" s="37"/>
      <c r="AK54" s="38"/>
      <c r="AL54" s="38"/>
      <c r="AM54" s="39"/>
      <c r="AN54" s="39"/>
      <c r="AO54" s="39"/>
      <c r="AP54" s="97"/>
      <c r="AQ54" s="97"/>
      <c r="AR54" s="97"/>
      <c r="AS54" s="97"/>
      <c r="AT54" s="13"/>
      <c r="AU54" s="13"/>
    </row>
    <row r="55" spans="32:55" x14ac:dyDescent="0.2">
      <c r="AF55" s="5"/>
      <c r="AJ55" s="44" t="s">
        <v>754</v>
      </c>
      <c r="AK55" s="5"/>
      <c r="AL55" s="5"/>
      <c r="AM55" s="5"/>
      <c r="AN55" s="5"/>
      <c r="AO55" s="5"/>
      <c r="AP55" s="44" t="s">
        <v>756</v>
      </c>
      <c r="AQ55" s="5"/>
      <c r="AR55" s="5"/>
      <c r="AS55" s="5"/>
      <c r="AT55" s="5"/>
      <c r="AU55" s="5"/>
    </row>
  </sheetData>
  <mergeCells count="31">
    <mergeCell ref="C2:AE2"/>
    <mergeCell ref="A4:A8"/>
    <mergeCell ref="B4:B7"/>
    <mergeCell ref="C4:C7"/>
    <mergeCell ref="D4:J5"/>
    <mergeCell ref="K4:Q5"/>
    <mergeCell ref="R4:X5"/>
    <mergeCell ref="Y4:AE5"/>
    <mergeCell ref="D6:D7"/>
    <mergeCell ref="E6:J6"/>
    <mergeCell ref="K6:K7"/>
    <mergeCell ref="L6:Q6"/>
    <mergeCell ref="R6:R7"/>
    <mergeCell ref="S6:X6"/>
    <mergeCell ref="Y6:Y7"/>
    <mergeCell ref="Z6:AE6"/>
    <mergeCell ref="AV49:BC49"/>
    <mergeCell ref="AF6:AF7"/>
    <mergeCell ref="AG6:AL6"/>
    <mergeCell ref="AM6:AM7"/>
    <mergeCell ref="AN6:AS6"/>
    <mergeCell ref="AT6:AT7"/>
    <mergeCell ref="AU6:AZ6"/>
    <mergeCell ref="BA6:BA7"/>
    <mergeCell ref="BB6:BG6"/>
    <mergeCell ref="AF4:AS4"/>
    <mergeCell ref="AT4:AZ4"/>
    <mergeCell ref="BA4:BG5"/>
    <mergeCell ref="AF5:AL5"/>
    <mergeCell ref="AM5:AS5"/>
    <mergeCell ref="AT5:AZ5"/>
  </mergeCells>
  <pageMargins left="0.70866141732283472" right="0.70866141732283472" top="0.74803149606299213" bottom="0.55118110236220474" header="0.31496062992125984" footer="0.31496062992125984"/>
  <pageSetup paperSize="9" scale="69" orientation="landscape" r:id="rId1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10</vt:i4>
      </vt:variant>
      <vt:variant>
        <vt:lpstr>Наименувани диапазони</vt:lpstr>
      </vt:variant>
      <vt:variant>
        <vt:i4>5</vt:i4>
      </vt:variant>
    </vt:vector>
  </HeadingPairs>
  <TitlesOfParts>
    <vt:vector size="15" baseType="lpstr">
      <vt:lpstr>Указания</vt:lpstr>
      <vt:lpstr>1.Приложение 1_Общо</vt:lpstr>
      <vt:lpstr>2.Приложение 2_ГТД-I</vt:lpstr>
      <vt:lpstr>3.Приложение 2_ГД-II</vt:lpstr>
      <vt:lpstr>4.Приложение 2_НД-I</vt:lpstr>
      <vt:lpstr>5.Приложение 2_НД-II</vt:lpstr>
      <vt:lpstr>6.Приложение 3_НД</vt:lpstr>
      <vt:lpstr>7. Приложение 3_НДОбж</vt:lpstr>
      <vt:lpstr>8.Приложение 3_ГД</vt:lpstr>
      <vt:lpstr>9.Приложение 3_ГДОбж</vt:lpstr>
      <vt:lpstr>'3.Приложение 2_ГД-II'!Област_печат</vt:lpstr>
      <vt:lpstr>'4.Приложение 2_НД-I'!Област_печат</vt:lpstr>
      <vt:lpstr>'9.Приложение 3_ГДОбж'!Област_печат</vt:lpstr>
      <vt:lpstr>'2.Приложение 2_ГТД-I'!Печат_заглавия</vt:lpstr>
      <vt:lpstr>'4.Приложение 2_НД-I'!Печат_заглавия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snejka</dc:creator>
  <cp:lastModifiedBy>Vasil Anastasovski</cp:lastModifiedBy>
  <cp:lastPrinted>2022-01-21T11:46:04Z</cp:lastPrinted>
  <dcterms:created xsi:type="dcterms:W3CDTF">2008-03-17T08:47:48Z</dcterms:created>
  <dcterms:modified xsi:type="dcterms:W3CDTF">2022-01-25T08:43:35Z</dcterms:modified>
</cp:coreProperties>
</file>