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ГД'!$A$1:$BF$51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2" i="8"/>
  <c r="AT11" i="8"/>
  <c r="AT10" i="8"/>
  <c r="AM12" i="8"/>
  <c r="AM11" i="8"/>
  <c r="AM10" i="8"/>
  <c r="AF12" i="8"/>
  <c r="AF11" i="8"/>
  <c r="AF10" i="8"/>
  <c r="K12" i="8"/>
  <c r="K11" i="8"/>
  <c r="K10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0" i="4" l="1"/>
  <c r="S38" i="4"/>
  <c r="S36" i="4"/>
  <c r="S34" i="4"/>
  <c r="S32" i="4"/>
  <c r="S30" i="4"/>
  <c r="S28" i="4"/>
  <c r="S26" i="4"/>
  <c r="S24" i="4"/>
  <c r="S22" i="4"/>
  <c r="S20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C10" i="10"/>
  <c r="BA8" i="7"/>
  <c r="AE9" i="5" l="1"/>
  <c r="AE10" i="5"/>
  <c r="AE8" i="5"/>
  <c r="C8" i="5"/>
  <c r="C10" i="5"/>
  <c r="C9" i="5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9" i="8" s="1"/>
  <c r="X11" i="8"/>
  <c r="X12" i="8"/>
  <c r="T10" i="8"/>
  <c r="T9" i="8" s="1"/>
  <c r="U10" i="8"/>
  <c r="V10" i="8"/>
  <c r="W10" i="8"/>
  <c r="T11" i="8"/>
  <c r="U11" i="8"/>
  <c r="V11" i="8"/>
  <c r="W11" i="8"/>
  <c r="T12" i="8"/>
  <c r="U12" i="8"/>
  <c r="V12" i="8"/>
  <c r="W12" i="8"/>
  <c r="S11" i="8"/>
  <c r="R11" i="8" s="1"/>
  <c r="S12" i="8"/>
  <c r="S10" i="8"/>
  <c r="S9" i="8" s="1"/>
  <c r="R9" i="6"/>
  <c r="S9" i="6"/>
  <c r="T9" i="6"/>
  <c r="U9" i="6"/>
  <c r="U8" i="6" s="1"/>
  <c r="R10" i="6"/>
  <c r="S10" i="6"/>
  <c r="T10" i="6"/>
  <c r="U10" i="6"/>
  <c r="AY10" i="6" s="1"/>
  <c r="R11" i="6"/>
  <c r="S11" i="6"/>
  <c r="T11" i="6"/>
  <c r="U11" i="6"/>
  <c r="Q10" i="6"/>
  <c r="Q11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X8" i="7" s="1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2" i="8"/>
  <c r="BG12" i="8" s="1"/>
  <c r="AD12" i="8"/>
  <c r="AC12" i="8"/>
  <c r="BE12" i="8" s="1"/>
  <c r="AB12" i="8"/>
  <c r="BD12" i="8" s="1"/>
  <c r="AA12" i="8"/>
  <c r="Z12" i="8"/>
  <c r="AE11" i="8"/>
  <c r="AD11" i="8"/>
  <c r="AC11" i="8"/>
  <c r="AC9" i="8" s="1"/>
  <c r="AB11" i="8"/>
  <c r="BD11" i="8" s="1"/>
  <c r="AA11" i="8"/>
  <c r="Z11" i="8"/>
  <c r="AE10" i="8"/>
  <c r="AE9" i="8" s="1"/>
  <c r="AD10" i="8"/>
  <c r="AC10" i="8"/>
  <c r="AB10" i="8"/>
  <c r="AA10" i="8"/>
  <c r="Z10" i="8"/>
  <c r="Z9" i="8" s="1"/>
  <c r="AZ9" i="8"/>
  <c r="L24" i="9" s="1"/>
  <c r="AY9" i="8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M21" i="9" s="1"/>
  <c r="AJ9" i="8"/>
  <c r="N18" i="9" s="1"/>
  <c r="K18" i="9" s="1"/>
  <c r="M18" i="9" s="1"/>
  <c r="AI9" i="8"/>
  <c r="N15" i="9" s="1"/>
  <c r="K15" i="9" s="1"/>
  <c r="AH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11" i="6"/>
  <c r="AH11" i="6"/>
  <c r="AB11" i="6"/>
  <c r="AA11" i="6"/>
  <c r="Z11" i="6"/>
  <c r="Y11" i="6"/>
  <c r="AW11" i="6" s="1"/>
  <c r="X11" i="6"/>
  <c r="AV11" i="6" s="1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A8" i="6" s="1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N12" i="9"/>
  <c r="N24" i="9"/>
  <c r="K24" i="9" s="1"/>
  <c r="M24" i="9" s="1"/>
  <c r="K28" i="9"/>
  <c r="M28" i="9" s="1"/>
  <c r="L21" i="9"/>
  <c r="D15" i="9"/>
  <c r="Q49" i="9"/>
  <c r="BC12" i="8"/>
  <c r="BC11" i="8"/>
  <c r="BE11" i="8"/>
  <c r="D50" i="9"/>
  <c r="D49" i="9"/>
  <c r="BE10" i="8"/>
  <c r="BD10" i="8"/>
  <c r="BF10" i="8"/>
  <c r="V9" i="8"/>
  <c r="L50" i="9"/>
  <c r="F49" i="9"/>
  <c r="M8" i="9"/>
  <c r="U20" i="9"/>
  <c r="M34" i="9"/>
  <c r="H48" i="9"/>
  <c r="H51" i="9" s="1"/>
  <c r="AX10" i="6"/>
  <c r="AV9" i="6"/>
  <c r="K10" i="9"/>
  <c r="F51" i="9"/>
  <c r="K37" i="9"/>
  <c r="U37" i="9" s="1"/>
  <c r="U8" i="9"/>
  <c r="U28" i="9"/>
  <c r="U14" i="9"/>
  <c r="I49" i="9"/>
  <c r="J49" i="9" s="1"/>
  <c r="M10" i="9"/>
  <c r="U10" i="9"/>
  <c r="BC10" i="8"/>
  <c r="R8" i="6"/>
  <c r="U29" i="9"/>
  <c r="S8" i="6"/>
  <c r="AD9" i="8"/>
  <c r="BG10" i="8"/>
  <c r="AU10" i="6"/>
  <c r="T8" i="6"/>
  <c r="M35" i="9"/>
  <c r="O47" i="9"/>
  <c r="O50" i="9" s="1"/>
  <c r="U41" i="9"/>
  <c r="K126" i="4"/>
  <c r="U34" i="9"/>
  <c r="AW10" i="6"/>
  <c r="AW9" i="6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BF12" i="8"/>
  <c r="AA7" i="10" l="1"/>
  <c r="BB11" i="8"/>
  <c r="AB9" i="8"/>
  <c r="BF11" i="8"/>
  <c r="BA11" i="8" s="1"/>
  <c r="AA9" i="8"/>
  <c r="Y9" i="8" s="1"/>
  <c r="BG11" i="8"/>
  <c r="AY11" i="6"/>
  <c r="W8" i="6"/>
  <c r="P10" i="6"/>
  <c r="AU9" i="6"/>
  <c r="AT9" i="6" s="1"/>
  <c r="AX11" i="6"/>
  <c r="AY9" i="6"/>
  <c r="P9" i="6"/>
  <c r="Q8" i="6"/>
  <c r="P8" i="6" s="1"/>
  <c r="V9" i="6"/>
  <c r="J8" i="6"/>
  <c r="AN8" i="6"/>
  <c r="O27" i="9"/>
  <c r="AE7" i="5"/>
  <c r="C7" i="5"/>
  <c r="C7" i="10"/>
  <c r="BB12" i="8"/>
  <c r="BA12" i="8" s="1"/>
  <c r="Y12" i="8"/>
  <c r="R12" i="8"/>
  <c r="Y11" i="8"/>
  <c r="AT9" i="8"/>
  <c r="AM9" i="8"/>
  <c r="Y10" i="8"/>
  <c r="N9" i="9"/>
  <c r="N27" i="9" s="1"/>
  <c r="AF9" i="8"/>
  <c r="K9" i="8"/>
  <c r="D9" i="8"/>
  <c r="R9" i="8"/>
  <c r="R10" i="8"/>
  <c r="BB10" i="8"/>
  <c r="BA10" i="8" s="1"/>
  <c r="AS8" i="7"/>
  <c r="U42" i="9"/>
  <c r="O48" i="9"/>
  <c r="K127" i="4"/>
  <c r="K124" i="4"/>
  <c r="K125" i="4"/>
  <c r="X8" i="6"/>
  <c r="V11" i="6"/>
  <c r="P11" i="6"/>
  <c r="V10" i="6"/>
  <c r="AH8" i="6"/>
  <c r="K36" i="9"/>
  <c r="M36" i="9" s="1"/>
  <c r="K33" i="9"/>
  <c r="M33" i="9" s="1"/>
  <c r="AB8" i="6"/>
  <c r="N30" i="9"/>
  <c r="N48" i="9" s="1"/>
  <c r="D48" i="9"/>
  <c r="R37" i="3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0" i="6"/>
  <c r="U46" i="9"/>
  <c r="J45" i="9"/>
  <c r="J15" i="9"/>
  <c r="U15" i="9" s="1"/>
  <c r="M15" i="9"/>
  <c r="U21" i="9"/>
  <c r="U18" i="9"/>
  <c r="AW8" i="6"/>
  <c r="AX8" i="6"/>
  <c r="D8" i="6"/>
  <c r="Z8" i="6"/>
  <c r="V8" i="6" s="1"/>
  <c r="AV8" i="6"/>
  <c r="U50" i="9"/>
  <c r="E48" i="9"/>
  <c r="E51" i="9" s="1"/>
  <c r="BD9" i="8"/>
  <c r="BG9" i="8"/>
  <c r="M37" i="9"/>
  <c r="J36" i="9"/>
  <c r="AU8" i="6" l="1"/>
  <c r="AY8" i="6"/>
  <c r="O51" i="9"/>
  <c r="K9" i="9"/>
  <c r="U9" i="9" s="1"/>
  <c r="BB9" i="8"/>
  <c r="BA9" i="8" s="1"/>
  <c r="N51" i="9"/>
  <c r="K30" i="9"/>
  <c r="M30" i="9" s="1"/>
  <c r="U36" i="9"/>
  <c r="U33" i="9"/>
  <c r="U45" i="9"/>
  <c r="K48" i="9"/>
  <c r="M48" i="9" s="1"/>
  <c r="I48" i="3"/>
  <c r="R47" i="3"/>
  <c r="U12" i="9"/>
  <c r="U27" i="9" s="1"/>
  <c r="J27" i="9"/>
  <c r="L51" i="9"/>
  <c r="K49" i="9"/>
  <c r="M49" i="9" s="1"/>
  <c r="K50" i="9"/>
  <c r="M50" i="9" s="1"/>
  <c r="U49" i="9"/>
  <c r="D51" i="9"/>
  <c r="J30" i="9"/>
  <c r="I48" i="9"/>
  <c r="AT8" i="6" l="1"/>
  <c r="K27" i="9"/>
  <c r="M27" i="9" s="1"/>
  <c r="M9" i="9"/>
  <c r="U30" i="9"/>
  <c r="U48" i="9" s="1"/>
  <c r="U51" i="9" s="1"/>
  <c r="R48" i="3"/>
  <c r="I51" i="9"/>
  <c r="J51" i="9" s="1"/>
  <c r="J48" i="9"/>
  <c r="J57" i="9" l="1"/>
  <c r="J75" i="9"/>
  <c r="K51" i="9"/>
  <c r="M51" i="9" l="1"/>
  <c r="K75" i="9"/>
  <c r="K57" i="9"/>
</calcChain>
</file>

<file path=xl/sharedStrings.xml><?xml version="1.0" encoding="utf-8"?>
<sst xmlns="http://schemas.openxmlformats.org/spreadsheetml/2006/main" count="1179" uniqueCount="740">
  <si>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</si>
  <si>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</si>
  <si>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</si>
  <si>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</si>
  <si>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</si>
  <si>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</si>
  <si>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</si>
  <si>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</si>
  <si>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</si>
  <si>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</si>
  <si>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</si>
  <si>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</si>
  <si>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</si>
  <si>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</si>
  <si>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</si>
  <si>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</si>
  <si>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</si>
  <si>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</si>
  <si>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</si>
  <si>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</si>
  <si>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</si>
  <si>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</si>
  <si>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</si>
  <si>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</si>
  <si>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</si>
  <si>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</si>
  <si>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</si>
  <si>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</si>
  <si>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</si>
  <si>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</si>
  <si>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</si>
  <si>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</si>
  <si>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</si>
  <si>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</si>
  <si>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</si>
  <si>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</si>
  <si>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</si>
  <si>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</si>
  <si>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</si>
  <si>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</si>
  <si>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</si>
  <si>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</si>
  <si>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</si>
  <si>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</si>
  <si>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</si>
  <si>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</si>
  <si>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</si>
  <si>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</si>
  <si>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</si>
  <si>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</si>
  <si>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</si>
  <si>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</si>
  <si>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</si>
  <si>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</si>
  <si>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</si>
  <si>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</si>
  <si>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</si>
  <si>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</si>
  <si>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</si>
  <si>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</si>
  <si>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</si>
  <si>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</si>
  <si>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</si>
  <si>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</si>
  <si>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</si>
  <si>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</si>
  <si>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</si>
  <si>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</si>
  <si>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</si>
  <si>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</si>
  <si>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</si>
  <si>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</si>
  <si>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</si>
  <si>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</si>
  <si>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</si>
  <si>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</si>
  <si>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</si>
  <si>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</si>
  <si>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</si>
  <si>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</si>
  <si>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</si>
  <si>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</si>
  <si>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</si>
  <si>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</si>
  <si>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</si>
  <si>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</si>
  <si>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</si>
  <si>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</si>
  <si>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</si>
  <si>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</si>
  <si>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</si>
  <si>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</si>
  <si>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</si>
  <si>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</si>
  <si>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</si>
  <si>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</si>
  <si>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</si>
  <si>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</si>
  <si>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</si>
  <si>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</si>
  <si>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</si>
  <si>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</si>
  <si>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</si>
  <si>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</si>
  <si>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</si>
  <si>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</si>
  <si>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</si>
  <si>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</si>
  <si>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</si>
  <si>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</si>
  <si>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</si>
  <si>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</si>
  <si>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</si>
  <si>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</si>
  <si>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</si>
  <si>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</si>
  <si>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</si>
  <si>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</si>
  <si>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</si>
  <si>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</si>
  <si>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</si>
  <si>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</si>
  <si>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</si>
  <si>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</si>
  <si>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</si>
  <si>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</si>
  <si>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</si>
  <si>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</si>
  <si>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</si>
  <si>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</si>
  <si>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</si>
  <si>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</si>
  <si>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</si>
  <si>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</si>
  <si>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</si>
  <si>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</si>
  <si>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</si>
  <si>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</si>
  <si>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</si>
  <si>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</si>
  <si>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</si>
  <si>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</si>
  <si>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</si>
  <si>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</si>
  <si>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</si>
  <si>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</si>
  <si>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</si>
  <si>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</si>
  <si>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</si>
  <si>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</si>
  <si>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</si>
  <si>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</si>
  <si>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</si>
  <si>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</si>
  <si>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</si>
  <si>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</si>
  <si>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</si>
  <si>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</si>
  <si>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</si>
  <si>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</si>
  <si>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</si>
  <si>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</si>
  <si>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</si>
  <si>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</si>
  <si>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</si>
  <si>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</si>
  <si>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</si>
  <si>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</si>
  <si>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</si>
  <si>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</si>
  <si>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</si>
  <si>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</si>
  <si>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</si>
  <si>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</si>
  <si>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</si>
  <si>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</si>
  <si>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</si>
  <si>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</si>
  <si>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</si>
  <si>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</si>
  <si>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</si>
  <si>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</si>
  <si>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</si>
  <si>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</si>
  <si>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</si>
  <si>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</si>
  <si>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</si>
  <si>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</si>
  <si>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</si>
  <si>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</si>
  <si>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</si>
  <si>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</si>
  <si>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</si>
  <si>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</si>
  <si>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</si>
  <si>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</si>
  <si>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</si>
  <si>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</si>
  <si>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</si>
  <si>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</si>
  <si>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</si>
  <si>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</si>
  <si>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</si>
  <si>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</si>
  <si>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</si>
  <si>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</si>
  <si>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</si>
  <si>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</si>
  <si>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</si>
  <si>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</si>
  <si>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</si>
  <si>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</si>
  <si>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</si>
  <si>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</si>
  <si>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</si>
  <si>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</si>
  <si>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</si>
  <si>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</si>
  <si>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</si>
  <si>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</si>
  <si>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</si>
  <si>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</si>
  <si>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</si>
  <si>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</si>
  <si>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</si>
  <si>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</si>
  <si>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</si>
  <si>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</si>
  <si>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</si>
  <si>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</si>
  <si>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</si>
  <si>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</si>
  <si>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</si>
  <si>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</si>
  <si>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</si>
  <si>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</si>
  <si>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</si>
  <si>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</si>
  <si>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</si>
  <si>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</si>
  <si>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</si>
  <si>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</si>
  <si>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</si>
  <si>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</si>
  <si>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</si>
  <si>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</si>
  <si>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</si>
  <si>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</si>
  <si>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</si>
  <si>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</si>
  <si>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</si>
  <si>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</si>
  <si>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</si>
  <si>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</si>
  <si>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</si>
  <si>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</si>
  <si>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</si>
  <si>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</si>
  <si>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</si>
  <si>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</si>
  <si>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</si>
  <si>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</si>
  <si>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</si>
  <si>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</si>
  <si>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</si>
  <si>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</si>
  <si>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</si>
  <si>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</si>
  <si>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</si>
  <si>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</si>
  <si>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</si>
  <si>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</si>
  <si>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</si>
  <si>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</si>
  <si>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</si>
  <si>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</si>
  <si>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</si>
  <si>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</si>
  <si>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</si>
  <si>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</si>
  <si>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</si>
  <si>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</si>
  <si>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</si>
  <si>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</si>
  <si>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</si>
  <si>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</si>
  <si>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</si>
  <si>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</si>
  <si>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</si>
  <si>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</si>
  <si>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</si>
  <si>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</si>
  <si>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</si>
  <si>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</si>
  <si>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</si>
  <si>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</si>
  <si>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</si>
  <si>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</si>
  <si>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</si>
  <si>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</si>
  <si>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</si>
  <si>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</si>
  <si>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</si>
  <si>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</si>
  <si>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</si>
  <si>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</si>
  <si>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</si>
  <si>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</si>
  <si>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</si>
  <si>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</si>
  <si>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</si>
  <si>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</si>
  <si>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</si>
  <si>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</si>
  <si>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</si>
  <si>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</si>
  <si>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</si>
  <si>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</si>
  <si>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</si>
  <si>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</si>
  <si>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</si>
  <si>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</si>
  <si>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</si>
  <si>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</si>
  <si>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</si>
  <si>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</si>
  <si>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</si>
  <si>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</si>
  <si>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</si>
  <si>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</si>
  <si>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</si>
  <si>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</si>
  <si>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</si>
  <si>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</si>
  <si>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</si>
  <si>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</si>
  <si>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</si>
  <si>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</si>
  <si>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</si>
  <si>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</si>
  <si>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</si>
  <si>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</si>
  <si>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</si>
  <si>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</si>
  <si>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</si>
  <si>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</si>
  <si>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</si>
  <si>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</si>
  <si>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</si>
  <si>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</si>
  <si>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</si>
  <si>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</si>
  <si>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</si>
  <si>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</si>
  <si>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</si>
  <si>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</si>
  <si>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</si>
  <si>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</si>
  <si>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</si>
  <si>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</si>
  <si>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</si>
  <si>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</si>
  <si>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</si>
  <si>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</si>
  <si>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</si>
  <si>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</si>
  <si>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</si>
  <si>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</si>
  <si>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</si>
  <si>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</si>
  <si>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</si>
  <si>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</si>
  <si>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</si>
  <si>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</si>
  <si>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</si>
  <si>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</si>
  <si>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</si>
  <si>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</si>
  <si>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</si>
  <si>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</si>
  <si>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</si>
  <si>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</si>
  <si>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</si>
  <si>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</si>
  <si>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</si>
  <si>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</si>
  <si>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</si>
  <si>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</si>
  <si>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</si>
  <si>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</si>
  <si>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</si>
  <si>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</si>
  <si>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</si>
  <si>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</si>
  <si>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</si>
  <si>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</si>
  <si>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</si>
  <si>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</si>
  <si>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</si>
  <si>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</si>
  <si>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</si>
  <si>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</si>
  <si>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</si>
  <si>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</si>
  <si>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</si>
  <si>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</si>
  <si>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</si>
  <si>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</si>
  <si>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</si>
  <si>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</si>
  <si>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</si>
  <si>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</si>
  <si>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</si>
  <si>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</si>
  <si>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</si>
  <si>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</si>
  <si>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</si>
  <si>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</si>
  <si>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</si>
  <si>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</si>
  <si>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</si>
  <si>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</si>
  <si>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</si>
  <si>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</si>
  <si>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</si>
  <si>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</si>
  <si>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</si>
  <si>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</si>
  <si>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</si>
  <si>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</si>
  <si>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</si>
  <si>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</si>
  <si>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</si>
  <si>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</si>
  <si>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</si>
  <si>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</si>
  <si>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</si>
  <si>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</si>
  <si>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</si>
  <si>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</si>
  <si>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</si>
  <si>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</si>
  <si>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</si>
  <si>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</si>
  <si>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</si>
  <si>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</si>
  <si>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</si>
  <si>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</si>
  <si>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</si>
  <si>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</si>
  <si>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</si>
  <si>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</si>
  <si>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</si>
  <si>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</si>
  <si>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</si>
  <si>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</si>
  <si>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</si>
  <si>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</si>
  <si>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</si>
  <si>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</si>
  <si>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</si>
  <si>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</si>
  <si>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</si>
  <si>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</si>
  <si>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</si>
  <si>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</si>
  <si>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</si>
  <si>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</si>
  <si>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</si>
  <si>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</si>
  <si>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</si>
  <si>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</si>
  <si>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</si>
  <si>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</si>
  <si>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</si>
  <si>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</si>
  <si>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</si>
  <si>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</si>
  <si>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</si>
  <si>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</si>
  <si>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</si>
  <si>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</si>
  <si>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</si>
  <si>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</si>
  <si>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</si>
  <si>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</si>
  <si>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</si>
  <si>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</si>
  <si>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</si>
  <si>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</si>
  <si>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</si>
  <si>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</si>
  <si>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</si>
  <si>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</si>
  <si>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</si>
  <si>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</si>
  <si>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</si>
  <si>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</si>
  <si>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</si>
  <si>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</si>
  <si>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</si>
  <si>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</si>
  <si>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</si>
  <si>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</si>
  <si>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</si>
  <si>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</si>
  <si>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</si>
  <si>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</si>
  <si>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</si>
  <si>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</si>
  <si>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</si>
  <si>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</si>
  <si>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</si>
  <si>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</si>
  <si>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</si>
  <si>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</si>
  <si>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</si>
  <si>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</si>
  <si>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</si>
  <si>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</si>
  <si>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</si>
  <si>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</si>
  <si>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</si>
  <si>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</si>
  <si>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</si>
  <si>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</si>
  <si>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</si>
  <si>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</si>
  <si>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</si>
  <si>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</si>
  <si>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</si>
  <si>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</si>
  <si>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</si>
  <si>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</si>
  <si>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</si>
  <si>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</si>
  <si>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</si>
  <si>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</si>
  <si>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</si>
  <si>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</si>
  <si>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</si>
  <si>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</si>
  <si>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</si>
  <si>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</si>
  <si>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</si>
  <si>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</si>
  <si>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</si>
  <si>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</si>
  <si>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</si>
  <si>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</si>
  <si>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</si>
  <si>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</si>
  <si>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</si>
  <si>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</si>
  <si>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</si>
  <si>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</si>
  <si>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</si>
  <si>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</si>
  <si>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</si>
  <si>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</si>
  <si>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</si>
  <si>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</si>
  <si>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</si>
  <si>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</si>
  <si>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</si>
  <si>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</si>
  <si>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</si>
  <si>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</si>
  <si>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</si>
  <si>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</si>
  <si>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</si>
  <si>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</si>
  <si>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</si>
  <si>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</si>
  <si>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</si>
  <si>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</si>
  <si>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</si>
  <si>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</si>
  <si>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</si>
  <si>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</si>
  <si>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</si>
  <si>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</si>
  <si>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</si>
  <si>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</si>
  <si>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</si>
  <si>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</si>
  <si>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</si>
  <si>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</si>
  <si>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</si>
  <si>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</si>
  <si>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</si>
  <si>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</si>
  <si>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</si>
  <si>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</si>
  <si>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</si>
  <si>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</si>
  <si>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</si>
  <si>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</si>
  <si>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</si>
  <si>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</si>
  <si>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</si>
  <si>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</si>
  <si>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</si>
  <si>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</si>
  <si>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</si>
  <si>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</si>
  <si>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</si>
  <si>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</si>
  <si>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</si>
  <si>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</si>
  <si>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</si>
  <si>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</si>
  <si>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</si>
  <si>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</si>
  <si>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</si>
  <si>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</si>
  <si>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</si>
  <si>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</si>
  <si>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</si>
  <si>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</si>
  <si>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</si>
  <si>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</si>
  <si>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</si>
  <si>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</si>
  <si>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</si>
  <si>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</si>
  <si>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</si>
  <si>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</si>
  <si>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</si>
  <si>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</si>
  <si>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</si>
  <si>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</si>
  <si>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</si>
  <si>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</si>
  <si>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</si>
  <si>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</si>
  <si>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</si>
  <si>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</si>
  <si>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</si>
  <si>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</si>
  <si>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</si>
  <si>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</si>
  <si>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</si>
  <si>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</si>
  <si>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</si>
  <si>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</si>
  <si>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</si>
  <si>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</si>
  <si>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</si>
  <si>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</si>
  <si>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</si>
  <si>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</si>
  <si>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</si>
  <si>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</si>
  <si>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</si>
  <si>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</si>
  <si>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</si>
  <si>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</si>
  <si>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</si>
  <si>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</si>
  <si>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</si>
  <si>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</si>
  <si>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</si>
  <si>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</si>
  <si>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</si>
  <si>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</si>
  <si>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</si>
  <si>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</si>
  <si>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</si>
  <si>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</si>
  <si>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</si>
  <si>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</si>
  <si>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</si>
  <si>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</si>
  <si>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</si>
  <si>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</si>
  <si>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</si>
  <si>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</si>
  <si>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</si>
  <si>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</si>
  <si>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</si>
  <si>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</si>
  <si>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</si>
  <si>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</si>
  <si>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</si>
  <si>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</si>
  <si>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</si>
  <si>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</si>
  <si>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</si>
  <si>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</si>
  <si>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</si>
  <si>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</si>
  <si>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</si>
  <si>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</si>
  <si>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</si>
  <si>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дейността на съдиите в РАЙОНЕН СЪД гр. Дулово </t>
  </si>
  <si>
    <t>НИКОЛАЙ КЪНЧЕВ</t>
  </si>
  <si>
    <t>ВЕСЕЛИН ДИМИТРОВ</t>
  </si>
  <si>
    <t>ЕМИЛ НИКОЛАЕВ</t>
  </si>
  <si>
    <t>за 12 месеца на 2019 г. (НАКАЗАТЕЛНИ ДЕЛА)</t>
  </si>
  <si>
    <t>Дулово</t>
  </si>
  <si>
    <t>месеца на 2019    г.</t>
  </si>
  <si>
    <t>месеца на 2019 г.</t>
  </si>
  <si>
    <t xml:space="preserve">Отчет за работата на Районен съд   град </t>
  </si>
  <si>
    <t xml:space="preserve">Справка за резултатите от върнати обжалвани и протестирани НАКАЗАТЕЛНИТЕ дела на съдиите 
от РАЙОНЕН СЪД гр. Дулово през цялата 2019 г. </t>
  </si>
  <si>
    <t>ВЕСЕЛИН ДИМИТРОВ ДИМИТРОВ</t>
  </si>
  <si>
    <t>ЕМИЛ ВАСИЛЕВ НИКОЛАЕВ</t>
  </si>
  <si>
    <t>НИКОЛАЙ КОСТАДИНОВ КЪНЧЕВ</t>
  </si>
  <si>
    <t xml:space="preserve">Справка за резултатите от върнати обжалвани и протестирани ГРАЖДАНСКИ и ТЪРГОВСКИ дела на съдиите
от РАЙОНЕН СЪД гр. Дулово през 12 месеца на 2019 г.            </t>
  </si>
  <si>
    <t>за   12 месеца на 2019 г.   (ГРАЖДАНСКИ  ДЕЛА)</t>
  </si>
  <si>
    <t xml:space="preserve">Справка за резултатите от върнати обжалвани и протестирани АДМИНИСТРАТИВНИ дела на съдиите
от РАЙОНЕН СЪД гр. Дулово през 12 месеца на 2019 г.            </t>
  </si>
  <si>
    <t>месеца на 2019   г.</t>
  </si>
  <si>
    <t>ДУЛОВО</t>
  </si>
  <si>
    <t>Съставил: Н.Станчева</t>
  </si>
  <si>
    <t>тел: 0864/2 41 68</t>
  </si>
  <si>
    <t>град: Дулово</t>
  </si>
  <si>
    <t>/ Н. Кънчев/</t>
  </si>
  <si>
    <t>Административен секретар:</t>
  </si>
  <si>
    <t>Изготвил: Нина Станчева; Нели Неделчева</t>
  </si>
  <si>
    <t>Телефон: 0864/2 41 68</t>
  </si>
  <si>
    <t>e-mail:rsdulovo@abv.bg</t>
  </si>
  <si>
    <t>дата: 16.01.2020 г.</t>
  </si>
  <si>
    <t>И.Ф.Административен ръководител:</t>
  </si>
  <si>
    <t>/ Н. Кънчев /</t>
  </si>
  <si>
    <t xml:space="preserve">И.Ф.Административен ръководител:               </t>
  </si>
  <si>
    <t>Съставил: Н. Неделчева</t>
  </si>
  <si>
    <t>Телефон: 0864/ 2 41 68</t>
  </si>
  <si>
    <t>Дата: 16.01.2020 г.</t>
  </si>
  <si>
    <t>Адм. секретар:</t>
  </si>
  <si>
    <t>И.Ф. Административен  ръководител:</t>
  </si>
  <si>
    <t>Дата:16.01.2020 г.</t>
  </si>
  <si>
    <t>Телефон:0864/2 41 68</t>
  </si>
  <si>
    <t>10г. 08м.</t>
  </si>
  <si>
    <t>21г. 03м.</t>
  </si>
  <si>
    <t>03г. 10м.</t>
  </si>
  <si>
    <t>21г.03м.</t>
  </si>
  <si>
    <t>03г.10м.</t>
  </si>
  <si>
    <t>10г.08м</t>
  </si>
  <si>
    <t>Справка за дейността на съдиите в РАЙОНЕН СЪД гр. Дулово</t>
  </si>
  <si>
    <t>Съставил: Н. Станчева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</si>
</sst>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14" fillId="0" borderId="0" xfId="0" applyFont="1" applyAlignment="1">
      <alignment horizontal="center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149679</xdr:rowOff>
    </xdr:from>
    <xdr:to>
      <xdr:col>1</xdr:col>
      <xdr:colOff>1249136</xdr:colOff>
      <xdr:row>16</xdr:row>
      <xdr:rowOff>0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361" y="2735036"/>
          <a:ext cx="122056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17</xdr:row>
      <xdr:rowOff>142875</xdr:rowOff>
    </xdr:from>
    <xdr:to>
      <xdr:col>1</xdr:col>
      <xdr:colOff>1809750</xdr:colOff>
      <xdr:row>25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73"/>
    <col min="9" max="9" width="17.28515625" style="373" customWidth="1"/>
    <col min="10" max="10" width="29.42578125" style="373" customWidth="1"/>
    <col min="11" max="11" width="22.28515625" style="373" customWidth="1"/>
    <col min="12" max="16384" width="9.140625" style="373"/>
  </cols>
  <sheetData>
    <row r="2" spans="1:11" s="369" customFormat="1" ht="15.75" x14ac:dyDescent="0.2">
      <c r="A2" s="548" t="s">
        <v>243</v>
      </c>
      <c r="B2" s="548"/>
      <c r="C2" s="548"/>
      <c r="D2" s="548"/>
      <c r="E2" s="548"/>
      <c r="F2" s="548"/>
      <c r="G2" s="548"/>
      <c r="H2" s="548"/>
      <c r="I2" s="548"/>
      <c r="J2" s="548"/>
      <c r="K2" s="368"/>
    </row>
    <row r="3" spans="1:11" s="371" customFormat="1" ht="15.75" x14ac:dyDescent="0.2">
      <c r="A3" s="548" t="s">
        <v>244</v>
      </c>
      <c r="B3" s="548"/>
      <c r="C3" s="548"/>
      <c r="D3" s="548"/>
      <c r="E3" s="548"/>
      <c r="F3" s="548"/>
      <c r="G3" s="548"/>
      <c r="H3" s="548"/>
      <c r="I3" s="548"/>
      <c r="J3" s="548"/>
      <c r="K3" s="370"/>
    </row>
    <row r="4" spans="1:11" s="371" customFormat="1" ht="15.75" x14ac:dyDescent="0.2">
      <c r="A4" s="548" t="s">
        <v>245</v>
      </c>
      <c r="B4" s="548"/>
      <c r="C4" s="548"/>
      <c r="D4" s="548"/>
      <c r="E4" s="548"/>
      <c r="F4" s="548"/>
      <c r="G4" s="548"/>
      <c r="H4" s="548"/>
      <c r="I4" s="548"/>
      <c r="J4" s="548"/>
      <c r="K4" s="370"/>
    </row>
    <row r="5" spans="1:11" s="371" customFormat="1" ht="15.75" x14ac:dyDescent="0.2">
      <c r="A5" s="548" t="s">
        <v>248</v>
      </c>
      <c r="B5" s="548"/>
      <c r="C5" s="548"/>
      <c r="D5" s="548"/>
      <c r="E5" s="548"/>
      <c r="F5" s="548"/>
      <c r="G5" s="548"/>
      <c r="H5" s="548"/>
      <c r="I5" s="548"/>
      <c r="J5" s="548"/>
      <c r="K5" s="370"/>
    </row>
    <row r="6" spans="1:11" s="371" customFormat="1" ht="15.75" x14ac:dyDescent="0.2">
      <c r="A6" s="548" t="s">
        <v>247</v>
      </c>
      <c r="B6" s="548"/>
      <c r="C6" s="548"/>
      <c r="D6" s="548"/>
      <c r="E6" s="548"/>
      <c r="F6" s="548"/>
      <c r="G6" s="548"/>
      <c r="H6" s="548"/>
      <c r="I6" s="548"/>
      <c r="J6" s="548"/>
      <c r="K6" s="370"/>
    </row>
    <row r="7" spans="1:11" s="371" customFormat="1" ht="15.75" x14ac:dyDescent="0.2">
      <c r="A7" s="548" t="s">
        <v>249</v>
      </c>
      <c r="B7" s="548"/>
      <c r="C7" s="548"/>
      <c r="D7" s="548"/>
      <c r="E7" s="548"/>
      <c r="F7" s="548"/>
      <c r="G7" s="548"/>
      <c r="H7" s="548"/>
      <c r="I7" s="548"/>
      <c r="J7" s="548"/>
      <c r="K7" s="370"/>
    </row>
    <row r="8" spans="1:11" s="371" customFormat="1" ht="15.75" x14ac:dyDescent="0.2">
      <c r="A8" s="548" t="s">
        <v>246</v>
      </c>
      <c r="B8" s="548"/>
      <c r="C8" s="548"/>
      <c r="D8" s="548"/>
      <c r="E8" s="548"/>
      <c r="F8" s="548"/>
      <c r="G8" s="548"/>
      <c r="H8" s="548"/>
      <c r="I8" s="548"/>
      <c r="J8" s="548"/>
      <c r="K8" s="370"/>
    </row>
    <row r="9" spans="1:11" ht="16.5" thickBot="1" x14ac:dyDescent="0.3">
      <c r="A9" s="152"/>
      <c r="B9" s="153"/>
      <c r="C9" s="8"/>
      <c r="D9" s="372"/>
      <c r="E9" s="152"/>
      <c r="F9" s="152"/>
      <c r="G9" s="152"/>
      <c r="H9" s="152"/>
      <c r="I9" s="152"/>
      <c r="J9" s="154"/>
      <c r="K9" s="152"/>
    </row>
    <row r="10" spans="1:11" ht="16.5" thickBot="1" x14ac:dyDescent="0.3">
      <c r="A10" s="545" t="s">
        <v>251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 x14ac:dyDescent="0.25">
      <c r="A11" s="163"/>
      <c r="B11" s="153"/>
      <c r="C11" s="155"/>
      <c r="D11" s="155"/>
      <c r="E11" s="155"/>
      <c r="F11" s="155"/>
      <c r="G11" s="155"/>
      <c r="H11" s="155"/>
      <c r="I11" s="155"/>
      <c r="J11" s="155"/>
      <c r="K11" s="164"/>
    </row>
    <row r="12" spans="1:11" ht="15.75" x14ac:dyDescent="0.25">
      <c r="A12" s="163"/>
      <c r="B12" s="153"/>
      <c r="C12" s="186" t="s">
        <v>255</v>
      </c>
      <c r="D12" s="186"/>
      <c r="E12" s="186"/>
      <c r="F12" s="186"/>
      <c r="G12" s="186"/>
      <c r="H12" s="186"/>
      <c r="I12" s="186"/>
      <c r="J12" s="186"/>
      <c r="K12" s="164"/>
    </row>
    <row r="13" spans="1:11" ht="15.75" x14ac:dyDescent="0.25">
      <c r="A13" s="163"/>
      <c r="B13" s="153"/>
      <c r="C13" s="186" t="s">
        <v>252</v>
      </c>
      <c r="D13" s="186"/>
      <c r="E13" s="186"/>
      <c r="F13" s="186"/>
      <c r="G13" s="186"/>
      <c r="H13" s="186"/>
      <c r="I13" s="186"/>
      <c r="J13" s="186"/>
      <c r="K13" s="164"/>
    </row>
    <row r="14" spans="1:11" ht="16.5" thickBot="1" x14ac:dyDescent="0.3">
      <c r="A14" s="165"/>
      <c r="B14" s="166"/>
      <c r="C14" s="167"/>
      <c r="D14" s="166"/>
      <c r="E14" s="166"/>
      <c r="F14" s="166"/>
      <c r="G14" s="166"/>
      <c r="H14" s="166"/>
      <c r="I14" s="166"/>
      <c r="J14" s="166"/>
      <c r="K14" s="168"/>
    </row>
    <row r="15" spans="1:11" ht="46.5" customHeight="1" thickTop="1" x14ac:dyDescent="0.2">
      <c r="A15" s="549" t="s">
        <v>392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</row>
    <row r="16" spans="1:11" ht="46.5" customHeight="1" x14ac:dyDescent="0.2">
      <c r="A16" s="549" t="s">
        <v>393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</row>
    <row r="17" spans="1:11" ht="46.5" customHeight="1" x14ac:dyDescent="0.2">
      <c r="A17" s="549" t="s">
        <v>394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</row>
    <row r="18" spans="1:11" ht="46.5" customHeight="1" x14ac:dyDescent="0.2">
      <c r="A18" s="549" t="s">
        <v>395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</row>
    <row r="19" spans="1:11" ht="46.5" customHeight="1" x14ac:dyDescent="0.2">
      <c r="A19" s="549" t="s">
        <v>396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</row>
    <row r="20" spans="1:11" ht="46.5" customHeight="1" x14ac:dyDescent="0.2">
      <c r="A20" s="549" t="s">
        <v>397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</row>
    <row r="21" spans="1:11" ht="46.5" customHeight="1" x14ac:dyDescent="0.2">
      <c r="A21" s="549" t="s">
        <v>398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</row>
    <row r="22" spans="1:11" ht="120" customHeight="1" x14ac:dyDescent="0.2">
      <c r="A22" s="549" t="s">
        <v>406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</row>
    <row r="23" spans="1:11" ht="46.5" customHeight="1" x14ac:dyDescent="0.2">
      <c r="A23" s="549" t="s">
        <v>390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</row>
    <row r="24" spans="1:11" ht="46.5" customHeight="1" x14ac:dyDescent="0.2">
      <c r="A24" s="549" t="s">
        <v>399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</row>
    <row r="25" spans="1:11" ht="46.5" customHeight="1" x14ac:dyDescent="0.2">
      <c r="A25" s="549" t="s">
        <v>391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</row>
    <row r="26" spans="1:11" ht="46.5" customHeight="1" x14ac:dyDescent="0.2">
      <c r="A26" s="549" t="s">
        <v>400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</row>
    <row r="27" spans="1:11" ht="6.75" customHeight="1" x14ac:dyDescent="0.2">
      <c r="A27" s="549"/>
      <c r="B27" s="549"/>
      <c r="C27" s="549"/>
      <c r="D27" s="549"/>
      <c r="E27" s="549"/>
      <c r="F27" s="549"/>
      <c r="G27" s="549"/>
      <c r="H27" s="549"/>
      <c r="I27" s="549"/>
      <c r="J27" s="549"/>
      <c r="K27" s="549"/>
    </row>
    <row r="28" spans="1:11" ht="46.5" customHeight="1" x14ac:dyDescent="0.2">
      <c r="A28" s="549" t="s">
        <v>401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</row>
    <row r="29" spans="1:11" ht="46.5" customHeight="1" x14ac:dyDescent="0.2">
      <c r="A29" s="549" t="s">
        <v>347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2" zoomScale="90" zoomScaleNormal="90" workbookViewId="0">
      <selection activeCell="S77" sqref="S77"/>
    </sheetView>
  </sheetViews>
  <sheetFormatPr defaultColWidth="9.140625" defaultRowHeight="12.75" x14ac:dyDescent="0.2"/>
  <cols>
    <col min="1" max="1" width="16.85546875" style="277" customWidth="1"/>
    <col min="2" max="2" width="2.7109375" style="277" bestFit="1" customWidth="1"/>
    <col min="3" max="3" width="7.140625" style="277" customWidth="1"/>
    <col min="4" max="4" width="9.5703125" style="277" customWidth="1"/>
    <col min="5" max="5" width="10" style="277" customWidth="1"/>
    <col min="6" max="6" width="10.85546875" style="277" customWidth="1"/>
    <col min="7" max="7" width="13.5703125" style="277" customWidth="1"/>
    <col min="8" max="8" width="9.140625" style="277" customWidth="1"/>
    <col min="9" max="9" width="9.7109375" style="277" customWidth="1"/>
    <col min="10" max="10" width="8.7109375" style="277" customWidth="1"/>
    <col min="11" max="21" width="9.140625" style="277"/>
    <col min="22" max="22" width="12.85546875" style="277" customWidth="1"/>
    <col min="23" max="16384" width="9.140625" style="277"/>
  </cols>
  <sheetData>
    <row r="1" spans="1:22" s="6" customFormat="1" ht="21" customHeight="1" x14ac:dyDescent="0.2">
      <c r="B1" s="550" t="s">
        <v>703</v>
      </c>
      <c r="C1" s="550"/>
      <c r="D1" s="550"/>
      <c r="E1" s="550"/>
      <c r="F1" s="550"/>
      <c r="G1" s="550"/>
      <c r="H1" s="550"/>
      <c r="I1" s="550"/>
      <c r="J1" s="550"/>
      <c r="K1" s="1" t="s">
        <v>700</v>
      </c>
      <c r="L1" s="331" t="s">
        <v>43</v>
      </c>
      <c r="M1" s="28">
        <v>12</v>
      </c>
      <c r="N1" s="568" t="s">
        <v>702</v>
      </c>
      <c r="O1" s="568"/>
      <c r="P1" s="568"/>
      <c r="Q1" s="33"/>
      <c r="R1" s="332"/>
      <c r="S1" s="332"/>
      <c r="T1" s="332"/>
    </row>
    <row r="2" spans="1:22" s="6" customFormat="1" ht="16.5" thickBot="1" x14ac:dyDescent="0.25">
      <c r="A2" s="567" t="s">
        <v>250</v>
      </c>
      <c r="B2" s="567"/>
      <c r="C2" s="569"/>
      <c r="D2" s="569"/>
      <c r="E2" s="570"/>
      <c r="F2" s="570"/>
      <c r="G2" s="570"/>
      <c r="H2" s="570"/>
      <c r="I2" s="569"/>
      <c r="J2" s="569"/>
      <c r="K2" s="569"/>
      <c r="L2" s="569"/>
      <c r="M2" s="569"/>
      <c r="N2" s="333"/>
      <c r="O2" s="333"/>
      <c r="P2" s="334"/>
      <c r="Q2" s="334"/>
      <c r="R2" s="334"/>
      <c r="S2" s="334"/>
      <c r="T2" s="335"/>
      <c r="U2" s="335"/>
      <c r="V2" s="336"/>
    </row>
    <row r="3" spans="1:22" ht="15" customHeight="1" thickBot="1" x14ac:dyDescent="0.25">
      <c r="A3" s="580" t="s">
        <v>45</v>
      </c>
      <c r="B3" s="581"/>
      <c r="C3" s="280"/>
      <c r="D3" s="571" t="s">
        <v>55</v>
      </c>
      <c r="E3" s="574" t="s">
        <v>3</v>
      </c>
      <c r="F3" s="553" t="s">
        <v>350</v>
      </c>
      <c r="G3" s="554"/>
      <c r="H3" s="577" t="s">
        <v>253</v>
      </c>
      <c r="I3" s="281"/>
      <c r="J3" s="562" t="s">
        <v>4</v>
      </c>
      <c r="K3" s="604" t="s">
        <v>0</v>
      </c>
      <c r="L3" s="604"/>
      <c r="M3" s="604"/>
      <c r="N3" s="559" t="s">
        <v>7</v>
      </c>
      <c r="O3" s="604" t="s">
        <v>1</v>
      </c>
      <c r="P3" s="604"/>
      <c r="Q3" s="604"/>
      <c r="R3" s="604"/>
      <c r="S3" s="604"/>
      <c r="T3" s="559" t="s">
        <v>10</v>
      </c>
      <c r="U3" s="562" t="s">
        <v>56</v>
      </c>
      <c r="V3" s="281"/>
    </row>
    <row r="4" spans="1:22" ht="72" customHeight="1" x14ac:dyDescent="0.2">
      <c r="A4" s="582"/>
      <c r="B4" s="583"/>
      <c r="C4" s="282" t="s">
        <v>2</v>
      </c>
      <c r="D4" s="572"/>
      <c r="E4" s="575"/>
      <c r="F4" s="551" t="s">
        <v>349</v>
      </c>
      <c r="G4" s="551" t="s">
        <v>348</v>
      </c>
      <c r="H4" s="578"/>
      <c r="I4" s="283" t="s">
        <v>346</v>
      </c>
      <c r="J4" s="563"/>
      <c r="K4" s="565" t="s">
        <v>5</v>
      </c>
      <c r="L4" s="599" t="s">
        <v>6</v>
      </c>
      <c r="M4" s="600"/>
      <c r="N4" s="560"/>
      <c r="O4" s="555" t="s">
        <v>5</v>
      </c>
      <c r="P4" s="601" t="s">
        <v>29</v>
      </c>
      <c r="Q4" s="601" t="s">
        <v>48</v>
      </c>
      <c r="R4" s="601" t="s">
        <v>8</v>
      </c>
      <c r="S4" s="557" t="s">
        <v>9</v>
      </c>
      <c r="T4" s="560"/>
      <c r="U4" s="563"/>
      <c r="V4" s="283" t="s">
        <v>11</v>
      </c>
    </row>
    <row r="5" spans="1:22" ht="24.75" customHeight="1" thickBot="1" x14ac:dyDescent="0.25">
      <c r="A5" s="584"/>
      <c r="B5" s="585"/>
      <c r="C5" s="284"/>
      <c r="D5" s="573"/>
      <c r="E5" s="576"/>
      <c r="F5" s="552"/>
      <c r="G5" s="552"/>
      <c r="H5" s="579"/>
      <c r="I5" s="285"/>
      <c r="J5" s="564"/>
      <c r="K5" s="566"/>
      <c r="L5" s="286" t="s">
        <v>12</v>
      </c>
      <c r="M5" s="287" t="s">
        <v>13</v>
      </c>
      <c r="N5" s="561"/>
      <c r="O5" s="556"/>
      <c r="P5" s="602"/>
      <c r="Q5" s="602"/>
      <c r="R5" s="603"/>
      <c r="S5" s="558"/>
      <c r="T5" s="561"/>
      <c r="U5" s="564"/>
      <c r="V5" s="283"/>
    </row>
    <row r="6" spans="1:22" ht="13.5" thickBot="1" x14ac:dyDescent="0.25">
      <c r="A6" s="376" t="s">
        <v>46</v>
      </c>
      <c r="B6" s="377"/>
      <c r="C6" s="378" t="s">
        <v>47</v>
      </c>
      <c r="D6" s="379">
        <v>1</v>
      </c>
      <c r="E6" s="380">
        <v>2</v>
      </c>
      <c r="F6" s="381" t="s">
        <v>50</v>
      </c>
      <c r="G6" s="381" t="s">
        <v>232</v>
      </c>
      <c r="H6" s="382">
        <v>3</v>
      </c>
      <c r="I6" s="377">
        <v>4</v>
      </c>
      <c r="J6" s="383">
        <v>5</v>
      </c>
      <c r="K6" s="384">
        <v>6</v>
      </c>
      <c r="L6" s="385" t="s">
        <v>51</v>
      </c>
      <c r="M6" s="379" t="s">
        <v>52</v>
      </c>
      <c r="N6" s="383">
        <v>7</v>
      </c>
      <c r="O6" s="384">
        <v>8</v>
      </c>
      <c r="P6" s="385" t="s">
        <v>299</v>
      </c>
      <c r="Q6" s="385" t="s">
        <v>300</v>
      </c>
      <c r="R6" s="385" t="s">
        <v>301</v>
      </c>
      <c r="S6" s="386" t="s">
        <v>302</v>
      </c>
      <c r="T6" s="383">
        <v>9</v>
      </c>
      <c r="U6" s="383">
        <v>10</v>
      </c>
      <c r="V6" s="377">
        <v>11</v>
      </c>
    </row>
    <row r="7" spans="1:22" x14ac:dyDescent="0.2">
      <c r="A7" s="587" t="s">
        <v>61</v>
      </c>
      <c r="B7" s="587" t="s">
        <v>14</v>
      </c>
      <c r="C7" s="22">
        <v>2017</v>
      </c>
      <c r="D7" s="246"/>
      <c r="E7" s="9"/>
      <c r="F7" s="10"/>
      <c r="G7" s="10"/>
      <c r="H7" s="25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7"/>
      <c r="B8" s="588"/>
      <c r="C8" s="23">
        <v>2018</v>
      </c>
      <c r="D8" s="247"/>
      <c r="E8" s="11"/>
      <c r="F8" s="12"/>
      <c r="G8" s="12"/>
      <c r="H8" s="25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2"/>
    </row>
    <row r="9" spans="1:22" ht="13.5" thickBot="1" x14ac:dyDescent="0.25">
      <c r="A9" s="598"/>
      <c r="B9" s="589"/>
      <c r="C9" s="24">
        <v>2019</v>
      </c>
      <c r="D9" s="292">
        <f>'6.Прил 3_ГДиАД-съдии'!E9</f>
        <v>164</v>
      </c>
      <c r="E9" s="174">
        <v>172</v>
      </c>
      <c r="F9" s="175">
        <v>0</v>
      </c>
      <c r="G9" s="175">
        <v>0</v>
      </c>
      <c r="H9" s="337">
        <v>1</v>
      </c>
      <c r="I9" s="261">
        <f>H9+E9</f>
        <v>173</v>
      </c>
      <c r="J9" s="171">
        <f>D9+I9</f>
        <v>337</v>
      </c>
      <c r="K9" s="36">
        <f>N9+O9</f>
        <v>177</v>
      </c>
      <c r="L9" s="184">
        <f>'6.Прил 3_ГДиАД-съдии'!AU9</f>
        <v>79</v>
      </c>
      <c r="M9" s="57">
        <f>IF(K9&lt;&gt;0,L9/K9,0)</f>
        <v>0.4463276836158192</v>
      </c>
      <c r="N9" s="183">
        <f>'6.Прил 3_ГДиАД-съдии'!AG9</f>
        <v>143</v>
      </c>
      <c r="O9" s="39">
        <f>SUM(P9:S9)</f>
        <v>34</v>
      </c>
      <c r="P9" s="175">
        <v>0</v>
      </c>
      <c r="Q9" s="175">
        <v>6</v>
      </c>
      <c r="R9" s="175">
        <v>0</v>
      </c>
      <c r="S9" s="172">
        <v>28</v>
      </c>
      <c r="T9" s="176">
        <v>381</v>
      </c>
      <c r="U9" s="26">
        <f>J9-K9</f>
        <v>160</v>
      </c>
      <c r="V9" s="181">
        <v>27</v>
      </c>
    </row>
    <row r="10" spans="1:22" x14ac:dyDescent="0.2">
      <c r="A10" s="560" t="s">
        <v>49</v>
      </c>
      <c r="B10" s="587" t="s">
        <v>15</v>
      </c>
      <c r="C10" s="22">
        <v>2017</v>
      </c>
      <c r="D10" s="248"/>
      <c r="E10" s="15"/>
      <c r="F10" s="16"/>
      <c r="G10" s="16"/>
      <c r="H10" s="26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0"/>
      <c r="B11" s="588"/>
      <c r="C11" s="23">
        <v>2018</v>
      </c>
      <c r="D11" s="247"/>
      <c r="E11" s="11"/>
      <c r="F11" s="12"/>
      <c r="G11" s="12"/>
      <c r="H11" s="25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0"/>
      <c r="B12" s="589"/>
      <c r="C12" s="24">
        <v>2019</v>
      </c>
      <c r="D12" s="292">
        <f>'6.Прил 3_ГДиАД-съдии'!F9</f>
        <v>3</v>
      </c>
      <c r="E12" s="177">
        <v>3</v>
      </c>
      <c r="F12" s="178">
        <v>0</v>
      </c>
      <c r="G12" s="178">
        <v>0</v>
      </c>
      <c r="H12" s="259">
        <v>0</v>
      </c>
      <c r="I12" s="261">
        <f t="shared" si="2"/>
        <v>3</v>
      </c>
      <c r="J12" s="18">
        <f t="shared" si="3"/>
        <v>6</v>
      </c>
      <c r="K12" s="38">
        <f>N12+O12</f>
        <v>5</v>
      </c>
      <c r="L12" s="185">
        <f>'6.Прил 3_ГДиАД-съдии'!AV9</f>
        <v>3</v>
      </c>
      <c r="M12" s="58">
        <f t="shared" ref="M12:M51" si="6">IF(K12&lt;&gt;0,L12/K12,0)</f>
        <v>0.6</v>
      </c>
      <c r="N12" s="293">
        <f>'6.Прил 3_ГДиАД-съдии'!AH9</f>
        <v>4</v>
      </c>
      <c r="O12" s="50">
        <f>SUM(P12:S12)</f>
        <v>1</v>
      </c>
      <c r="P12" s="178">
        <v>0</v>
      </c>
      <c r="Q12" s="178">
        <v>1</v>
      </c>
      <c r="R12" s="178">
        <v>0</v>
      </c>
      <c r="S12" s="173">
        <v>0</v>
      </c>
      <c r="T12" s="179">
        <v>11</v>
      </c>
      <c r="U12" s="26">
        <f>J12-K12</f>
        <v>1</v>
      </c>
      <c r="V12" s="180">
        <v>3</v>
      </c>
    </row>
    <row r="13" spans="1:22" x14ac:dyDescent="0.2">
      <c r="A13" s="587" t="s">
        <v>72</v>
      </c>
      <c r="B13" s="587" t="s">
        <v>16</v>
      </c>
      <c r="C13" s="22">
        <v>2017</v>
      </c>
      <c r="D13" s="246"/>
      <c r="E13" s="9"/>
      <c r="F13" s="10"/>
      <c r="G13" s="10"/>
      <c r="H13" s="25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7"/>
      <c r="B14" s="588"/>
      <c r="C14" s="23">
        <v>2018</v>
      </c>
      <c r="D14" s="247"/>
      <c r="E14" s="11"/>
      <c r="F14" s="12"/>
      <c r="G14" s="12"/>
      <c r="H14" s="25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8"/>
      <c r="B15" s="589"/>
      <c r="C15" s="24">
        <v>2019</v>
      </c>
      <c r="D15" s="292">
        <f>'6.Прил 3_ГДиАД-съдии'!G9</f>
        <v>0</v>
      </c>
      <c r="E15" s="174">
        <v>0</v>
      </c>
      <c r="F15" s="175">
        <v>0</v>
      </c>
      <c r="G15" s="175">
        <v>0</v>
      </c>
      <c r="H15" s="258">
        <v>0</v>
      </c>
      <c r="I15" s="261">
        <f t="shared" si="2"/>
        <v>0</v>
      </c>
      <c r="J15" s="26">
        <f t="shared" si="3"/>
        <v>0</v>
      </c>
      <c r="K15" s="25">
        <f>N15+O15</f>
        <v>0</v>
      </c>
      <c r="L15" s="184">
        <f>'6.Прил 3_ГДиАД-съдии'!AW9</f>
        <v>0</v>
      </c>
      <c r="M15" s="57">
        <f t="shared" si="6"/>
        <v>0</v>
      </c>
      <c r="N15" s="183">
        <f>'6.Прил 3_ГДиАД-съдии'!AI9</f>
        <v>0</v>
      </c>
      <c r="O15" s="39">
        <f>SUM(P15:S15)</f>
        <v>0</v>
      </c>
      <c r="P15" s="175">
        <v>0</v>
      </c>
      <c r="Q15" s="175">
        <v>0</v>
      </c>
      <c r="R15" s="175">
        <v>0</v>
      </c>
      <c r="S15" s="172">
        <v>0</v>
      </c>
      <c r="T15" s="176">
        <v>0</v>
      </c>
      <c r="U15" s="26">
        <f>J15-K15</f>
        <v>0</v>
      </c>
      <c r="V15" s="181">
        <v>0</v>
      </c>
    </row>
    <row r="16" spans="1:22" x14ac:dyDescent="0.2">
      <c r="A16" s="587" t="s">
        <v>64</v>
      </c>
      <c r="B16" s="587" t="s">
        <v>17</v>
      </c>
      <c r="C16" s="22">
        <v>2017</v>
      </c>
      <c r="D16" s="248"/>
      <c r="E16" s="15"/>
      <c r="F16" s="16"/>
      <c r="G16" s="16"/>
      <c r="H16" s="26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8"/>
      <c r="B17" s="588"/>
      <c r="C17" s="23">
        <v>2018</v>
      </c>
      <c r="D17" s="247"/>
      <c r="E17" s="11"/>
      <c r="F17" s="12"/>
      <c r="G17" s="12"/>
      <c r="H17" s="25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9"/>
      <c r="B18" s="589"/>
      <c r="C18" s="24">
        <v>2019</v>
      </c>
      <c r="D18" s="292">
        <f>'6.Прил 3_ГДиАД-съдии'!H9</f>
        <v>0</v>
      </c>
      <c r="E18" s="177">
        <v>104</v>
      </c>
      <c r="F18" s="178">
        <v>0</v>
      </c>
      <c r="G18" s="178">
        <v>0</v>
      </c>
      <c r="H18" s="259">
        <v>0</v>
      </c>
      <c r="I18" s="261">
        <f t="shared" si="2"/>
        <v>104</v>
      </c>
      <c r="J18" s="18">
        <f t="shared" si="3"/>
        <v>104</v>
      </c>
      <c r="K18" s="38">
        <f>N18+O18</f>
        <v>99</v>
      </c>
      <c r="L18" s="185">
        <f>'6.Прил 3_ГДиАД-съдии'!AX9</f>
        <v>98</v>
      </c>
      <c r="M18" s="58">
        <f t="shared" si="6"/>
        <v>0.98989898989898994</v>
      </c>
      <c r="N18" s="293">
        <f>'6.Прил 3_ГДиАД-съдии'!AJ9</f>
        <v>89</v>
      </c>
      <c r="O18" s="50">
        <f>SUM(P18:S18)</f>
        <v>10</v>
      </c>
      <c r="P18" s="178">
        <v>0</v>
      </c>
      <c r="Q18" s="178">
        <v>0</v>
      </c>
      <c r="R18" s="178">
        <v>0</v>
      </c>
      <c r="S18" s="173">
        <v>10</v>
      </c>
      <c r="T18" s="179">
        <v>99</v>
      </c>
      <c r="U18" s="26">
        <f>J18-K18</f>
        <v>5</v>
      </c>
      <c r="V18" s="180">
        <v>1</v>
      </c>
    </row>
    <row r="19" spans="1:22" x14ac:dyDescent="0.2">
      <c r="A19" s="559" t="s">
        <v>65</v>
      </c>
      <c r="B19" s="587" t="s">
        <v>18</v>
      </c>
      <c r="C19" s="22">
        <v>2017</v>
      </c>
      <c r="D19" s="246"/>
      <c r="E19" s="9"/>
      <c r="F19" s="10"/>
      <c r="G19" s="10"/>
      <c r="H19" s="25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0"/>
      <c r="B20" s="588"/>
      <c r="C20" s="23">
        <v>2018</v>
      </c>
      <c r="D20" s="247"/>
      <c r="E20" s="11"/>
      <c r="F20" s="12"/>
      <c r="G20" s="12"/>
      <c r="H20" s="25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1"/>
      <c r="B21" s="596"/>
      <c r="C21" s="24">
        <v>2019</v>
      </c>
      <c r="D21" s="292">
        <f>'6.Прил 3_ГДиАД-съдии'!I9</f>
        <v>0</v>
      </c>
      <c r="E21" s="174">
        <v>433</v>
      </c>
      <c r="F21" s="175">
        <v>0</v>
      </c>
      <c r="G21" s="175">
        <v>0</v>
      </c>
      <c r="H21" s="258">
        <v>2</v>
      </c>
      <c r="I21" s="261">
        <f t="shared" si="2"/>
        <v>435</v>
      </c>
      <c r="J21" s="26">
        <f t="shared" si="3"/>
        <v>435</v>
      </c>
      <c r="K21" s="36">
        <f>N21+O21</f>
        <v>432</v>
      </c>
      <c r="L21" s="185">
        <f>'6.Прил 3_ГДиАД-съдии'!AY9</f>
        <v>432</v>
      </c>
      <c r="M21" s="57">
        <f t="shared" si="6"/>
        <v>1</v>
      </c>
      <c r="N21" s="293">
        <f>'6.Прил 3_ГДиАД-съдии'!AK9</f>
        <v>430</v>
      </c>
      <c r="O21" s="39">
        <f>SUM(P21:S21)</f>
        <v>2</v>
      </c>
      <c r="P21" s="175">
        <v>0</v>
      </c>
      <c r="Q21" s="175">
        <v>0</v>
      </c>
      <c r="R21" s="175">
        <v>0</v>
      </c>
      <c r="S21" s="172">
        <v>2</v>
      </c>
      <c r="T21" s="176">
        <v>432</v>
      </c>
      <c r="U21" s="26">
        <f>J21-K21</f>
        <v>3</v>
      </c>
      <c r="V21" s="181">
        <v>5</v>
      </c>
    </row>
    <row r="22" spans="1:22" x14ac:dyDescent="0.2">
      <c r="A22" s="560" t="s">
        <v>58</v>
      </c>
      <c r="B22" s="587" t="s">
        <v>19</v>
      </c>
      <c r="C22" s="22">
        <v>2017</v>
      </c>
      <c r="D22" s="246"/>
      <c r="E22" s="9"/>
      <c r="F22" s="10"/>
      <c r="G22" s="10"/>
      <c r="H22" s="25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0"/>
      <c r="B23" s="588"/>
      <c r="C23" s="23">
        <v>2018</v>
      </c>
      <c r="D23" s="247"/>
      <c r="E23" s="11"/>
      <c r="F23" s="12"/>
      <c r="G23" s="12"/>
      <c r="H23" s="25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0"/>
      <c r="B24" s="589"/>
      <c r="C24" s="24">
        <v>2019</v>
      </c>
      <c r="D24" s="292">
        <f>'6.Прил 3_ГДиАД-съдии'!J9</f>
        <v>15</v>
      </c>
      <c r="E24" s="174">
        <v>72</v>
      </c>
      <c r="F24" s="175">
        <v>0</v>
      </c>
      <c r="G24" s="175">
        <v>0</v>
      </c>
      <c r="H24" s="258">
        <v>1</v>
      </c>
      <c r="I24" s="261">
        <f t="shared" si="2"/>
        <v>73</v>
      </c>
      <c r="J24" s="18">
        <f t="shared" si="3"/>
        <v>88</v>
      </c>
      <c r="K24" s="36">
        <f>N24+O24</f>
        <v>77</v>
      </c>
      <c r="L24" s="185">
        <f>'6.Прил 3_ГДиАД-съдии'!AZ9</f>
        <v>70</v>
      </c>
      <c r="M24" s="58">
        <f t="shared" si="6"/>
        <v>0.90909090909090906</v>
      </c>
      <c r="N24" s="293">
        <f>'6.Прил 3_ГДиАД-съдии'!AL9</f>
        <v>67</v>
      </c>
      <c r="O24" s="50">
        <f>SUM(P24:S24)</f>
        <v>10</v>
      </c>
      <c r="P24" s="178">
        <v>0</v>
      </c>
      <c r="Q24" s="178">
        <v>0</v>
      </c>
      <c r="R24" s="178">
        <v>0</v>
      </c>
      <c r="S24" s="173">
        <v>10</v>
      </c>
      <c r="T24" s="179">
        <v>90</v>
      </c>
      <c r="U24" s="26">
        <f>J24-K24</f>
        <v>11</v>
      </c>
      <c r="V24" s="180">
        <v>2</v>
      </c>
    </row>
    <row r="25" spans="1:22" x14ac:dyDescent="0.2">
      <c r="A25" s="590" t="s">
        <v>30</v>
      </c>
      <c r="B25" s="587" t="s">
        <v>38</v>
      </c>
      <c r="C25" s="22">
        <v>2017</v>
      </c>
      <c r="D25" s="249">
        <f>D7+D10+D13+D16+D19+D22</f>
        <v>0</v>
      </c>
      <c r="E25" s="267">
        <f t="shared" ref="E25:V25" si="7">E7+E10+E13+E16+E19+E22</f>
        <v>0</v>
      </c>
      <c r="F25" s="253">
        <f t="shared" si="7"/>
        <v>0</v>
      </c>
      <c r="G25" s="253">
        <f t="shared" si="7"/>
        <v>0</v>
      </c>
      <c r="H25" s="26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1"/>
      <c r="B26" s="588"/>
      <c r="C26" s="23">
        <v>2018</v>
      </c>
      <c r="D26" s="25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2"/>
      <c r="B27" s="589"/>
      <c r="C27" s="24">
        <v>2019</v>
      </c>
      <c r="D27" s="294">
        <f>D9+D12+D15+D18+D21+D24</f>
        <v>182</v>
      </c>
      <c r="E27" s="27">
        <f t="shared" ref="E27:V27" si="9">E9+E12+E15+E18+E21+E24</f>
        <v>784</v>
      </c>
      <c r="F27" s="43">
        <f t="shared" si="9"/>
        <v>0</v>
      </c>
      <c r="G27" s="43">
        <f t="shared" si="9"/>
        <v>0</v>
      </c>
      <c r="H27" s="269">
        <f t="shared" si="9"/>
        <v>4</v>
      </c>
      <c r="I27" s="261">
        <f t="shared" si="9"/>
        <v>788</v>
      </c>
      <c r="J27" s="26">
        <f t="shared" si="9"/>
        <v>970</v>
      </c>
      <c r="K27" s="39">
        <f t="shared" si="9"/>
        <v>790</v>
      </c>
      <c r="L27" s="42">
        <f t="shared" si="9"/>
        <v>682</v>
      </c>
      <c r="M27" s="57">
        <f t="shared" si="6"/>
        <v>0.86329113924050638</v>
      </c>
      <c r="N27" s="26">
        <f t="shared" si="9"/>
        <v>733</v>
      </c>
      <c r="O27" s="39">
        <f t="shared" si="9"/>
        <v>57</v>
      </c>
      <c r="P27" s="42">
        <f t="shared" si="9"/>
        <v>0</v>
      </c>
      <c r="Q27" s="42">
        <f t="shared" si="9"/>
        <v>7</v>
      </c>
      <c r="R27" s="42">
        <f t="shared" si="9"/>
        <v>0</v>
      </c>
      <c r="S27" s="46">
        <f t="shared" si="9"/>
        <v>50</v>
      </c>
      <c r="T27" s="26">
        <f t="shared" si="9"/>
        <v>1013</v>
      </c>
      <c r="U27" s="26">
        <f t="shared" si="9"/>
        <v>180</v>
      </c>
      <c r="V27" s="62">
        <f t="shared" si="9"/>
        <v>38</v>
      </c>
    </row>
    <row r="28" spans="1:22" x14ac:dyDescent="0.2">
      <c r="A28" s="587" t="s">
        <v>70</v>
      </c>
      <c r="B28" s="587" t="s">
        <v>20</v>
      </c>
      <c r="C28" s="22">
        <v>2017</v>
      </c>
      <c r="D28" s="248"/>
      <c r="E28" s="9"/>
      <c r="F28" s="10"/>
      <c r="G28" s="10"/>
      <c r="H28" s="25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8"/>
      <c r="B29" s="588"/>
      <c r="C29" s="23">
        <v>2018</v>
      </c>
      <c r="D29" s="247"/>
      <c r="E29" s="11"/>
      <c r="F29" s="12"/>
      <c r="G29" s="12"/>
      <c r="H29" s="25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9"/>
      <c r="B30" s="589"/>
      <c r="C30" s="24">
        <v>2019</v>
      </c>
      <c r="D30" s="295">
        <f>'4.Прил 3_НД-съдии'!E8</f>
        <v>7</v>
      </c>
      <c r="E30" s="270">
        <v>40</v>
      </c>
      <c r="F30" s="175">
        <v>0</v>
      </c>
      <c r="G30" s="175">
        <v>2</v>
      </c>
      <c r="H30" s="258">
        <v>0</v>
      </c>
      <c r="I30" s="261">
        <f t="shared" si="10"/>
        <v>40</v>
      </c>
      <c r="J30" s="18">
        <f t="shared" si="3"/>
        <v>47</v>
      </c>
      <c r="K30" s="160">
        <f>N30+O30</f>
        <v>41</v>
      </c>
      <c r="L30" s="296">
        <f>'4.Прил 3_НД-съдии'!AO8</f>
        <v>35</v>
      </c>
      <c r="M30" s="58">
        <f t="shared" si="6"/>
        <v>0.85365853658536583</v>
      </c>
      <c r="N30" s="297">
        <f>'4.Прил 3_НД-съдии'!AC8</f>
        <v>16</v>
      </c>
      <c r="O30" s="50">
        <f>SUM(P30:S30)</f>
        <v>25</v>
      </c>
      <c r="P30" s="178">
        <v>16</v>
      </c>
      <c r="Q30" s="178">
        <v>7</v>
      </c>
      <c r="R30" s="178">
        <v>0</v>
      </c>
      <c r="S30" s="173">
        <v>2</v>
      </c>
      <c r="T30" s="179">
        <v>73</v>
      </c>
      <c r="U30" s="18">
        <f t="shared" si="5"/>
        <v>6</v>
      </c>
      <c r="V30" s="298">
        <f>'3.Прил 2_НД'!R93</f>
        <v>3</v>
      </c>
    </row>
    <row r="31" spans="1:22" x14ac:dyDescent="0.2">
      <c r="A31" s="587" t="s">
        <v>71</v>
      </c>
      <c r="B31" s="587" t="s">
        <v>22</v>
      </c>
      <c r="C31" s="22">
        <v>2017</v>
      </c>
      <c r="D31" s="246"/>
      <c r="E31" s="15"/>
      <c r="F31" s="16"/>
      <c r="G31" s="16"/>
      <c r="H31" s="26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8"/>
      <c r="B32" s="588"/>
      <c r="C32" s="23">
        <v>2018</v>
      </c>
      <c r="D32" s="247"/>
      <c r="E32" s="11"/>
      <c r="F32" s="12"/>
      <c r="G32" s="12"/>
      <c r="H32" s="25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9"/>
      <c r="B33" s="589"/>
      <c r="C33" s="24">
        <v>2019</v>
      </c>
      <c r="D33" s="292">
        <f>'4.Прил 3_НД-съдии'!F8</f>
        <v>3</v>
      </c>
      <c r="E33" s="263">
        <v>6</v>
      </c>
      <c r="F33" s="178">
        <v>0</v>
      </c>
      <c r="G33" s="178">
        <v>0</v>
      </c>
      <c r="H33" s="259">
        <v>1</v>
      </c>
      <c r="I33" s="261">
        <f t="shared" si="10"/>
        <v>7</v>
      </c>
      <c r="J33" s="26">
        <f t="shared" si="3"/>
        <v>10</v>
      </c>
      <c r="K33" s="245">
        <f t="shared" si="1"/>
        <v>7</v>
      </c>
      <c r="L33" s="299">
        <f>'4.Прил 3_НД-съдии'!AP8</f>
        <v>1</v>
      </c>
      <c r="M33" s="57">
        <f t="shared" si="6"/>
        <v>0.14285714285714285</v>
      </c>
      <c r="N33" s="300">
        <f>'4.Прил 3_НД-съдии'!AD8</f>
        <v>3</v>
      </c>
      <c r="O33" s="39">
        <f t="shared" si="4"/>
        <v>4</v>
      </c>
      <c r="P33" s="175">
        <v>0</v>
      </c>
      <c r="Q33" s="175">
        <v>0</v>
      </c>
      <c r="R33" s="175">
        <v>0</v>
      </c>
      <c r="S33" s="172">
        <v>4</v>
      </c>
      <c r="T33" s="176">
        <v>33</v>
      </c>
      <c r="U33" s="26">
        <f t="shared" si="5"/>
        <v>3</v>
      </c>
      <c r="V33" s="301">
        <f>'3.Прил 2_НД'!R94</f>
        <v>3</v>
      </c>
    </row>
    <row r="34" spans="1:22" x14ac:dyDescent="0.2">
      <c r="A34" s="587" t="s">
        <v>66</v>
      </c>
      <c r="B34" s="587" t="s">
        <v>23</v>
      </c>
      <c r="C34" s="22">
        <v>2017</v>
      </c>
      <c r="D34" s="248"/>
      <c r="E34" s="9"/>
      <c r="F34" s="10"/>
      <c r="G34" s="10"/>
      <c r="H34" s="25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8"/>
      <c r="B35" s="588"/>
      <c r="C35" s="23">
        <v>2018</v>
      </c>
      <c r="D35" s="247"/>
      <c r="E35" s="11"/>
      <c r="F35" s="12"/>
      <c r="G35" s="12"/>
      <c r="H35" s="25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9"/>
      <c r="B36" s="589"/>
      <c r="C36" s="24">
        <v>2019</v>
      </c>
      <c r="D36" s="292">
        <f>'4.Прил 3_НД-съдии'!G8</f>
        <v>3</v>
      </c>
      <c r="E36" s="257">
        <v>27</v>
      </c>
      <c r="F36" s="175">
        <v>0</v>
      </c>
      <c r="G36" s="175">
        <v>0</v>
      </c>
      <c r="H36" s="258">
        <v>2</v>
      </c>
      <c r="I36" s="261">
        <f t="shared" si="10"/>
        <v>29</v>
      </c>
      <c r="J36" s="18">
        <f t="shared" si="3"/>
        <v>32</v>
      </c>
      <c r="K36" s="160">
        <f t="shared" si="1"/>
        <v>26</v>
      </c>
      <c r="L36" s="296">
        <f>'4.Прил 3_НД-съдии'!AQ8</f>
        <v>21</v>
      </c>
      <c r="M36" s="58">
        <f t="shared" si="6"/>
        <v>0.80769230769230771</v>
      </c>
      <c r="N36" s="297">
        <f>'4.Прил 3_НД-съдии'!AE8</f>
        <v>24</v>
      </c>
      <c r="O36" s="50">
        <f t="shared" si="4"/>
        <v>2</v>
      </c>
      <c r="P36" s="178">
        <v>0</v>
      </c>
      <c r="Q36" s="178">
        <v>0</v>
      </c>
      <c r="R36" s="178">
        <v>0</v>
      </c>
      <c r="S36" s="173">
        <v>2</v>
      </c>
      <c r="T36" s="179">
        <v>27</v>
      </c>
      <c r="U36" s="18">
        <f t="shared" si="5"/>
        <v>6</v>
      </c>
      <c r="V36" s="298">
        <f>'3.Прил 2_НД'!R95</f>
        <v>4</v>
      </c>
    </row>
    <row r="37" spans="1:22" x14ac:dyDescent="0.2">
      <c r="A37" s="587" t="s">
        <v>67</v>
      </c>
      <c r="B37" s="587" t="s">
        <v>24</v>
      </c>
      <c r="C37" s="22">
        <v>2017</v>
      </c>
      <c r="D37" s="246"/>
      <c r="E37" s="15"/>
      <c r="F37" s="16"/>
      <c r="G37" s="16"/>
      <c r="H37" s="26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8"/>
      <c r="B38" s="588"/>
      <c r="C38" s="23">
        <v>2018</v>
      </c>
      <c r="D38" s="247"/>
      <c r="E38" s="11"/>
      <c r="F38" s="12"/>
      <c r="G38" s="12"/>
      <c r="H38" s="25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9"/>
      <c r="B39" s="589"/>
      <c r="C39" s="24">
        <v>2019</v>
      </c>
      <c r="D39" s="251">
        <v>1</v>
      </c>
      <c r="E39" s="177">
        <v>71</v>
      </c>
      <c r="F39" s="178">
        <v>0</v>
      </c>
      <c r="G39" s="178">
        <v>1</v>
      </c>
      <c r="H39" s="259">
        <v>0</v>
      </c>
      <c r="I39" s="261">
        <f t="shared" si="10"/>
        <v>71</v>
      </c>
      <c r="J39" s="26">
        <f t="shared" si="3"/>
        <v>72</v>
      </c>
      <c r="K39" s="36">
        <f t="shared" si="1"/>
        <v>71</v>
      </c>
      <c r="L39" s="175">
        <v>71</v>
      </c>
      <c r="M39" s="57">
        <f t="shared" si="6"/>
        <v>1</v>
      </c>
      <c r="N39" s="176">
        <v>64</v>
      </c>
      <c r="O39" s="39">
        <f t="shared" si="4"/>
        <v>7</v>
      </c>
      <c r="P39" s="175">
        <v>0</v>
      </c>
      <c r="Q39" s="175">
        <v>0</v>
      </c>
      <c r="R39" s="175">
        <v>0</v>
      </c>
      <c r="S39" s="172">
        <v>7</v>
      </c>
      <c r="T39" s="176">
        <v>91</v>
      </c>
      <c r="U39" s="26">
        <f t="shared" si="5"/>
        <v>1</v>
      </c>
      <c r="V39" s="181">
        <v>5</v>
      </c>
    </row>
    <row r="40" spans="1:22" x14ac:dyDescent="0.2">
      <c r="A40" s="587" t="s">
        <v>68</v>
      </c>
      <c r="B40" s="587" t="s">
        <v>25</v>
      </c>
      <c r="C40" s="22">
        <v>2017</v>
      </c>
      <c r="D40" s="248"/>
      <c r="E40" s="9"/>
      <c r="F40" s="10"/>
      <c r="G40" s="10"/>
      <c r="H40" s="25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302" t="s">
        <v>21</v>
      </c>
      <c r="U40" s="17">
        <f t="shared" si="5"/>
        <v>0</v>
      </c>
      <c r="V40" s="303" t="s">
        <v>21</v>
      </c>
    </row>
    <row r="41" spans="1:22" x14ac:dyDescent="0.2">
      <c r="A41" s="588"/>
      <c r="B41" s="588"/>
      <c r="C41" s="23">
        <v>2018</v>
      </c>
      <c r="D41" s="247"/>
      <c r="E41" s="11"/>
      <c r="F41" s="12"/>
      <c r="G41" s="12"/>
      <c r="H41" s="25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91" t="s">
        <v>21</v>
      </c>
      <c r="U41" s="5">
        <f t="shared" si="5"/>
        <v>0</v>
      </c>
      <c r="V41" s="304" t="s">
        <v>21</v>
      </c>
    </row>
    <row r="42" spans="1:22" ht="13.5" thickBot="1" x14ac:dyDescent="0.25">
      <c r="A42" s="589"/>
      <c r="B42" s="589"/>
      <c r="C42" s="24">
        <v>2019</v>
      </c>
      <c r="D42" s="252">
        <v>0</v>
      </c>
      <c r="E42" s="174">
        <v>10</v>
      </c>
      <c r="F42" s="175">
        <v>0</v>
      </c>
      <c r="G42" s="175">
        <v>0</v>
      </c>
      <c r="H42" s="258">
        <v>0</v>
      </c>
      <c r="I42" s="261">
        <f t="shared" si="10"/>
        <v>10</v>
      </c>
      <c r="J42" s="18">
        <f t="shared" si="3"/>
        <v>10</v>
      </c>
      <c r="K42" s="38">
        <f t="shared" si="1"/>
        <v>10</v>
      </c>
      <c r="L42" s="178">
        <v>10</v>
      </c>
      <c r="M42" s="58">
        <f t="shared" si="6"/>
        <v>1</v>
      </c>
      <c r="N42" s="179">
        <v>10</v>
      </c>
      <c r="O42" s="50">
        <f t="shared" si="4"/>
        <v>0</v>
      </c>
      <c r="P42" s="178">
        <v>0</v>
      </c>
      <c r="Q42" s="178">
        <v>0</v>
      </c>
      <c r="R42" s="178">
        <v>0</v>
      </c>
      <c r="S42" s="173">
        <v>0</v>
      </c>
      <c r="T42" s="293" t="s">
        <v>21</v>
      </c>
      <c r="U42" s="48">
        <f t="shared" si="5"/>
        <v>0</v>
      </c>
      <c r="V42" s="305" t="s">
        <v>21</v>
      </c>
    </row>
    <row r="43" spans="1:22" x14ac:dyDescent="0.2">
      <c r="A43" s="587" t="s">
        <v>69</v>
      </c>
      <c r="B43" s="587" t="s">
        <v>39</v>
      </c>
      <c r="C43" s="22">
        <v>2017</v>
      </c>
      <c r="D43" s="246"/>
      <c r="E43" s="15"/>
      <c r="F43" s="16"/>
      <c r="G43" s="16"/>
      <c r="H43" s="26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8"/>
      <c r="B44" s="588"/>
      <c r="C44" s="23">
        <v>2018</v>
      </c>
      <c r="D44" s="247"/>
      <c r="E44" s="11"/>
      <c r="F44" s="12"/>
      <c r="G44" s="12"/>
      <c r="H44" s="25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9"/>
      <c r="B45" s="589"/>
      <c r="C45" s="24">
        <v>2019</v>
      </c>
      <c r="D45" s="306">
        <f>'4.Прил 3_НД-съдии'!I8</f>
        <v>5</v>
      </c>
      <c r="E45" s="263">
        <v>28</v>
      </c>
      <c r="F45" s="178">
        <v>1</v>
      </c>
      <c r="G45" s="178">
        <v>0</v>
      </c>
      <c r="H45" s="259">
        <v>0</v>
      </c>
      <c r="I45" s="261">
        <f t="shared" si="10"/>
        <v>28</v>
      </c>
      <c r="J45" s="171">
        <f t="shared" si="3"/>
        <v>33</v>
      </c>
      <c r="K45" s="36">
        <f>N45+O45</f>
        <v>26</v>
      </c>
      <c r="L45" s="307">
        <f>'4.Прил 3_НД-съдии'!AS8</f>
        <v>18</v>
      </c>
      <c r="M45" s="57">
        <f t="shared" si="6"/>
        <v>0.69230769230769229</v>
      </c>
      <c r="N45" s="183">
        <f>'4.Прил 3_НД-съдии'!AG8</f>
        <v>24</v>
      </c>
      <c r="O45" s="39">
        <f>SUM(P45:S45)</f>
        <v>2</v>
      </c>
      <c r="P45" s="175">
        <v>0</v>
      </c>
      <c r="Q45" s="175">
        <v>0</v>
      </c>
      <c r="R45" s="175">
        <v>0</v>
      </c>
      <c r="S45" s="172">
        <v>2</v>
      </c>
      <c r="T45" s="176">
        <v>32</v>
      </c>
      <c r="U45" s="26">
        <f t="shared" si="5"/>
        <v>7</v>
      </c>
      <c r="V45" s="181">
        <v>12</v>
      </c>
    </row>
    <row r="46" spans="1:22" x14ac:dyDescent="0.2">
      <c r="A46" s="590" t="s">
        <v>31</v>
      </c>
      <c r="B46" s="587" t="s">
        <v>40</v>
      </c>
      <c r="C46" s="22">
        <v>2017</v>
      </c>
      <c r="D46" s="24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1"/>
      <c r="B47" s="588"/>
      <c r="C47" s="23">
        <v>2018</v>
      </c>
      <c r="D47" s="25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2"/>
      <c r="B48" s="589"/>
      <c r="C48" s="24">
        <v>2019</v>
      </c>
      <c r="D48" s="264">
        <f t="shared" si="11"/>
        <v>19</v>
      </c>
      <c r="E48" s="25">
        <f t="shared" si="11"/>
        <v>182</v>
      </c>
      <c r="F48" s="42">
        <f t="shared" si="11"/>
        <v>1</v>
      </c>
      <c r="G48" s="42">
        <f>G30+G33+G36+G39+G42+G45</f>
        <v>3</v>
      </c>
      <c r="H48" s="266">
        <f t="shared" si="11"/>
        <v>3</v>
      </c>
      <c r="I48" s="62">
        <f>I30+I33+I36+I39+I42+I45</f>
        <v>185</v>
      </c>
      <c r="J48" s="26">
        <f t="shared" si="3"/>
        <v>204</v>
      </c>
      <c r="K48" s="36">
        <f t="shared" si="12"/>
        <v>181</v>
      </c>
      <c r="L48" s="43">
        <f t="shared" si="12"/>
        <v>156</v>
      </c>
      <c r="M48" s="58">
        <f t="shared" si="6"/>
        <v>0.86187845303867405</v>
      </c>
      <c r="N48" s="26">
        <f t="shared" si="13"/>
        <v>141</v>
      </c>
      <c r="O48" s="50">
        <f t="shared" si="13"/>
        <v>40</v>
      </c>
      <c r="P48" s="43">
        <f t="shared" si="13"/>
        <v>16</v>
      </c>
      <c r="Q48" s="43">
        <f t="shared" si="13"/>
        <v>7</v>
      </c>
      <c r="R48" s="43">
        <f t="shared" si="13"/>
        <v>0</v>
      </c>
      <c r="S48" s="49">
        <f t="shared" si="13"/>
        <v>17</v>
      </c>
      <c r="T48" s="26">
        <f>T30+T33+T36+T39+T45</f>
        <v>256</v>
      </c>
      <c r="U48" s="26">
        <f>U30+U33+U36+U39+U42+U45</f>
        <v>23</v>
      </c>
      <c r="V48" s="62">
        <f>V30+V33+V36+V39+V45</f>
        <v>27</v>
      </c>
    </row>
    <row r="49" spans="1:22" x14ac:dyDescent="0.2">
      <c r="A49" s="590" t="s">
        <v>37</v>
      </c>
      <c r="B49" s="587" t="s">
        <v>26</v>
      </c>
      <c r="C49" s="22">
        <v>2017</v>
      </c>
      <c r="D49" s="249">
        <f t="shared" ref="D49:L51" si="14">D25+D46</f>
        <v>0</v>
      </c>
      <c r="E49" s="267">
        <f t="shared" si="14"/>
        <v>0</v>
      </c>
      <c r="F49" s="253">
        <f t="shared" si="14"/>
        <v>0</v>
      </c>
      <c r="G49" s="253">
        <f>G25+G46</f>
        <v>0</v>
      </c>
      <c r="H49" s="26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1"/>
      <c r="B50" s="588"/>
      <c r="C50" s="23">
        <v>2018</v>
      </c>
      <c r="D50" s="25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2"/>
      <c r="B51" s="589"/>
      <c r="C51" s="24">
        <v>2019</v>
      </c>
      <c r="D51" s="264">
        <f t="shared" si="14"/>
        <v>201</v>
      </c>
      <c r="E51" s="25">
        <f t="shared" si="14"/>
        <v>966</v>
      </c>
      <c r="F51" s="42">
        <f t="shared" si="14"/>
        <v>1</v>
      </c>
      <c r="G51" s="42">
        <f>G27+G48</f>
        <v>3</v>
      </c>
      <c r="H51" s="266">
        <f t="shared" si="15"/>
        <v>7</v>
      </c>
      <c r="I51" s="262">
        <f t="shared" si="15"/>
        <v>973</v>
      </c>
      <c r="J51" s="51">
        <f t="shared" si="3"/>
        <v>1174</v>
      </c>
      <c r="K51" s="39">
        <f t="shared" si="14"/>
        <v>971</v>
      </c>
      <c r="L51" s="42">
        <f t="shared" si="14"/>
        <v>838</v>
      </c>
      <c r="M51" s="57">
        <f t="shared" si="6"/>
        <v>0.86302780638516996</v>
      </c>
      <c r="N51" s="51">
        <f t="shared" ref="N51:V51" si="18">N27+N48</f>
        <v>874</v>
      </c>
      <c r="O51" s="39">
        <f t="shared" si="18"/>
        <v>97</v>
      </c>
      <c r="P51" s="42">
        <f t="shared" si="18"/>
        <v>16</v>
      </c>
      <c r="Q51" s="42">
        <f t="shared" si="18"/>
        <v>14</v>
      </c>
      <c r="R51" s="42">
        <f t="shared" si="18"/>
        <v>0</v>
      </c>
      <c r="S51" s="46">
        <f t="shared" si="18"/>
        <v>67</v>
      </c>
      <c r="T51" s="51">
        <f t="shared" si="18"/>
        <v>1269</v>
      </c>
      <c r="U51" s="51">
        <f t="shared" si="18"/>
        <v>203</v>
      </c>
      <c r="V51" s="64">
        <f t="shared" si="18"/>
        <v>65</v>
      </c>
    </row>
    <row r="52" spans="1:22" x14ac:dyDescent="0.2">
      <c r="A52" s="559" t="s">
        <v>32</v>
      </c>
      <c r="B52" s="587" t="s">
        <v>44</v>
      </c>
      <c r="C52" s="22">
        <v>2017</v>
      </c>
      <c r="D52" s="288"/>
      <c r="E52" s="287"/>
      <c r="F52" s="287"/>
      <c r="G52" s="287"/>
      <c r="H52" s="287"/>
      <c r="I52" s="289"/>
      <c r="J52" s="20"/>
      <c r="K52" s="30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</row>
    <row r="53" spans="1:22" x14ac:dyDescent="0.2">
      <c r="A53" s="560"/>
      <c r="B53" s="588"/>
      <c r="C53" s="23">
        <v>2018</v>
      </c>
      <c r="D53" s="309"/>
      <c r="E53" s="287"/>
      <c r="F53" s="287"/>
      <c r="G53" s="287"/>
      <c r="H53" s="287"/>
      <c r="I53" s="310"/>
      <c r="J53" s="14"/>
      <c r="K53" s="30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</row>
    <row r="54" spans="1:22" ht="13.5" thickBot="1" x14ac:dyDescent="0.25">
      <c r="A54" s="561"/>
      <c r="B54" s="589"/>
      <c r="C54" s="24">
        <v>2019</v>
      </c>
      <c r="D54" s="309"/>
      <c r="E54" s="287"/>
      <c r="F54" s="287"/>
      <c r="G54" s="287"/>
      <c r="H54" s="287"/>
      <c r="I54" s="310"/>
      <c r="J54" s="19">
        <v>3</v>
      </c>
      <c r="K54" s="308"/>
      <c r="L54" s="278"/>
      <c r="M54" s="278"/>
      <c r="N54" s="278"/>
      <c r="O54" s="278"/>
      <c r="P54" s="278"/>
      <c r="Q54" s="278"/>
      <c r="R54" s="586" t="s">
        <v>57</v>
      </c>
      <c r="S54" s="586"/>
      <c r="T54" s="586"/>
      <c r="U54" s="586"/>
      <c r="V54" s="586"/>
    </row>
    <row r="55" spans="1:22" x14ac:dyDescent="0.2">
      <c r="A55" s="590" t="s">
        <v>63</v>
      </c>
      <c r="B55" s="587" t="s">
        <v>27</v>
      </c>
      <c r="C55" s="22">
        <v>2017</v>
      </c>
      <c r="D55" s="288"/>
      <c r="E55" s="290"/>
      <c r="F55" s="290"/>
      <c r="G55" s="290"/>
      <c r="H55" s="290"/>
      <c r="I55" s="289"/>
      <c r="J55" s="311">
        <f>IF(J52&lt;&gt;0,J49/M1/J52,0)</f>
        <v>0</v>
      </c>
      <c r="K55" s="311">
        <f>IF(J52&lt;&gt;0,K49/M1/J52,0)</f>
        <v>0</v>
      </c>
      <c r="L55" s="278"/>
      <c r="M55" s="278"/>
      <c r="N55" s="278"/>
      <c r="O55" s="287"/>
      <c r="P55" s="287"/>
      <c r="Q55" s="98" t="s">
        <v>550</v>
      </c>
      <c r="R55" s="98"/>
      <c r="S55" s="278"/>
      <c r="T55" s="278"/>
      <c r="U55" s="278"/>
      <c r="V55" s="278"/>
    </row>
    <row r="56" spans="1:22" x14ac:dyDescent="0.2">
      <c r="A56" s="591"/>
      <c r="B56" s="588"/>
      <c r="C56" s="23">
        <v>2018</v>
      </c>
      <c r="D56" s="309"/>
      <c r="E56" s="287"/>
      <c r="F56" s="287"/>
      <c r="G56" s="287"/>
      <c r="H56" s="287"/>
      <c r="I56" s="310"/>
      <c r="J56" s="312">
        <f>IF(J53&lt;&gt;0,J50/M1/J53,0)</f>
        <v>0</v>
      </c>
      <c r="K56" s="312">
        <f>IF(J53&lt;&gt;0,K50/M1/J53,0)</f>
        <v>0</v>
      </c>
      <c r="L56" s="278"/>
      <c r="M56" s="278"/>
      <c r="N56" s="278"/>
      <c r="O56" s="287"/>
      <c r="P56" s="287"/>
      <c r="Q56" s="277" t="s">
        <v>684</v>
      </c>
      <c r="R56" s="287"/>
      <c r="S56" s="278"/>
      <c r="T56" s="278"/>
      <c r="U56" s="278"/>
      <c r="V56" s="278"/>
    </row>
    <row r="57" spans="1:22" ht="13.5" thickBot="1" x14ac:dyDescent="0.25">
      <c r="A57" s="592"/>
      <c r="B57" s="589"/>
      <c r="C57" s="24">
        <v>2019</v>
      </c>
      <c r="D57" s="309"/>
      <c r="E57" s="287"/>
      <c r="F57" s="287"/>
      <c r="G57" s="287"/>
      <c r="H57" s="287"/>
      <c r="I57" s="310"/>
      <c r="J57" s="313">
        <f>IF(J54&lt;&gt;0,J51/M1/J54,0)</f>
        <v>32.611111111111107</v>
      </c>
      <c r="K57" s="313">
        <f>IF(J54&lt;&gt;0,K51/M1/J54,0)</f>
        <v>26.972222222222225</v>
      </c>
      <c r="L57" s="278"/>
      <c r="M57" s="278"/>
      <c r="N57" s="278"/>
      <c r="O57" s="287"/>
      <c r="P57" s="287"/>
      <c r="Q57" s="287"/>
      <c r="R57" s="287"/>
      <c r="S57" s="278"/>
      <c r="T57" s="278"/>
      <c r="U57" s="278"/>
      <c r="V57" s="278"/>
    </row>
    <row r="58" spans="1:22" x14ac:dyDescent="0.2">
      <c r="A58" s="559" t="s">
        <v>33</v>
      </c>
      <c r="B58" s="587" t="s">
        <v>41</v>
      </c>
      <c r="C58" s="22">
        <v>2017</v>
      </c>
      <c r="D58" s="288"/>
      <c r="E58" s="290"/>
      <c r="F58" s="290"/>
      <c r="G58" s="290"/>
      <c r="H58" s="290"/>
      <c r="I58" s="289"/>
      <c r="J58" s="20"/>
      <c r="K58" s="308"/>
      <c r="L58" s="278"/>
      <c r="M58" s="278"/>
      <c r="N58" s="278"/>
      <c r="O58" s="287"/>
      <c r="P58" s="287"/>
      <c r="Q58" s="287"/>
      <c r="R58" s="287"/>
      <c r="S58" s="278"/>
      <c r="T58" s="278"/>
      <c r="U58" s="278"/>
      <c r="V58" s="278"/>
    </row>
    <row r="59" spans="1:22" x14ac:dyDescent="0.2">
      <c r="A59" s="560"/>
      <c r="B59" s="588"/>
      <c r="C59" s="23">
        <v>2018</v>
      </c>
      <c r="D59" s="309"/>
      <c r="E59" s="287"/>
      <c r="F59" s="287"/>
      <c r="G59" s="287"/>
      <c r="H59" s="287"/>
      <c r="I59" s="310"/>
      <c r="J59" s="14"/>
      <c r="K59" s="308"/>
      <c r="L59" s="278"/>
      <c r="M59" s="278"/>
      <c r="N59" s="278"/>
      <c r="O59" s="287"/>
      <c r="P59" s="287"/>
      <c r="Q59" s="287"/>
      <c r="R59" s="287"/>
      <c r="S59" s="278"/>
      <c r="T59" s="278"/>
      <c r="U59" s="278"/>
      <c r="V59" s="278"/>
    </row>
    <row r="60" spans="1:22" ht="13.5" thickBot="1" x14ac:dyDescent="0.25">
      <c r="A60" s="561"/>
      <c r="B60" s="589"/>
      <c r="C60" s="24">
        <v>2019</v>
      </c>
      <c r="D60" s="309"/>
      <c r="E60" s="287"/>
      <c r="F60" s="287"/>
      <c r="G60" s="287"/>
      <c r="H60" s="287"/>
      <c r="I60" s="310"/>
      <c r="J60" s="19"/>
      <c r="K60" s="308"/>
      <c r="L60" s="278"/>
      <c r="M60" s="278"/>
      <c r="N60" s="278"/>
      <c r="O60" s="287"/>
      <c r="P60" s="287"/>
      <c r="Q60" s="287"/>
      <c r="R60" s="287"/>
      <c r="S60" s="278"/>
      <c r="T60" s="278"/>
      <c r="U60" s="278"/>
      <c r="V60" s="278"/>
    </row>
    <row r="61" spans="1:22" x14ac:dyDescent="0.2">
      <c r="A61" s="559" t="s">
        <v>34</v>
      </c>
      <c r="B61" s="587" t="s">
        <v>42</v>
      </c>
      <c r="C61" s="22">
        <v>2017</v>
      </c>
      <c r="D61" s="288"/>
      <c r="E61" s="290"/>
      <c r="F61" s="290"/>
      <c r="G61" s="290"/>
      <c r="H61" s="290"/>
      <c r="I61" s="289"/>
      <c r="J61" s="311">
        <f>IF(J58&lt;&gt;0,J25/M1/J58,0)</f>
        <v>0</v>
      </c>
      <c r="K61" s="311">
        <f>IF(J58&lt;&gt;0,K25/M1/J58,0)</f>
        <v>0</v>
      </c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</row>
    <row r="62" spans="1:22" x14ac:dyDescent="0.2">
      <c r="A62" s="560"/>
      <c r="B62" s="588"/>
      <c r="C62" s="23">
        <v>2018</v>
      </c>
      <c r="D62" s="309"/>
      <c r="E62" s="287"/>
      <c r="F62" s="287"/>
      <c r="G62" s="287"/>
      <c r="H62" s="287"/>
      <c r="I62" s="310"/>
      <c r="J62" s="312">
        <f>IF(J59&lt;&gt;0,J26/M1/J59,0)</f>
        <v>0</v>
      </c>
      <c r="K62" s="312">
        <f>IF(J59&lt;&gt;0,K26/M1/J59,0)</f>
        <v>0</v>
      </c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</row>
    <row r="63" spans="1:22" ht="13.5" thickBot="1" x14ac:dyDescent="0.25">
      <c r="A63" s="561"/>
      <c r="B63" s="589"/>
      <c r="C63" s="24">
        <v>2019</v>
      </c>
      <c r="D63" s="314"/>
      <c r="E63" s="279"/>
      <c r="F63" s="279"/>
      <c r="G63" s="279"/>
      <c r="H63" s="279"/>
      <c r="I63" s="315"/>
      <c r="J63" s="313">
        <f>IF(J60&lt;&gt;0,J27/M1/J60,0)</f>
        <v>0</v>
      </c>
      <c r="K63" s="313">
        <f>IF(J60&lt;&gt;0,K27/M1/J60,0)</f>
        <v>0</v>
      </c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</row>
    <row r="64" spans="1:22" x14ac:dyDescent="0.2">
      <c r="A64" s="559" t="s">
        <v>36</v>
      </c>
      <c r="B64" s="587" t="s">
        <v>59</v>
      </c>
      <c r="C64" s="22">
        <v>2017</v>
      </c>
      <c r="D64" s="288"/>
      <c r="E64" s="290"/>
      <c r="F64" s="290"/>
      <c r="G64" s="290"/>
      <c r="H64" s="290"/>
      <c r="I64" s="289"/>
      <c r="J64" s="20"/>
      <c r="K64" s="316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</row>
    <row r="65" spans="1:22" x14ac:dyDescent="0.2">
      <c r="A65" s="560"/>
      <c r="B65" s="588"/>
      <c r="C65" s="23">
        <v>2018</v>
      </c>
      <c r="D65" s="309"/>
      <c r="E65" s="287"/>
      <c r="F65" s="287"/>
      <c r="G65" s="287"/>
      <c r="H65" s="287"/>
      <c r="I65" s="310"/>
      <c r="J65" s="14"/>
      <c r="K65" s="316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</row>
    <row r="66" spans="1:22" ht="13.5" thickBot="1" x14ac:dyDescent="0.25">
      <c r="A66" s="561"/>
      <c r="B66" s="589"/>
      <c r="C66" s="24">
        <v>2019</v>
      </c>
      <c r="D66" s="314"/>
      <c r="E66" s="279"/>
      <c r="F66" s="279"/>
      <c r="G66" s="279"/>
      <c r="H66" s="279"/>
      <c r="I66" s="315"/>
      <c r="J66" s="19"/>
      <c r="K66" s="316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</row>
    <row r="67" spans="1:22" x14ac:dyDescent="0.2">
      <c r="A67" s="559" t="s">
        <v>35</v>
      </c>
      <c r="B67" s="587" t="s">
        <v>60</v>
      </c>
      <c r="C67" s="22">
        <v>2017</v>
      </c>
      <c r="D67" s="288"/>
      <c r="E67" s="290"/>
      <c r="F67" s="290"/>
      <c r="G67" s="290"/>
      <c r="H67" s="290"/>
      <c r="I67" s="289"/>
      <c r="J67" s="311">
        <f>IF(J64&lt;&gt;0,J46/M1/J64,0)</f>
        <v>0</v>
      </c>
      <c r="K67" s="311">
        <f>IF(J64&lt;&gt;0,K46/M1/J64,0)</f>
        <v>0</v>
      </c>
      <c r="L67" s="278"/>
      <c r="M67" s="278"/>
      <c r="N67" s="278"/>
      <c r="O67" s="278"/>
      <c r="P67" s="278"/>
      <c r="Q67" s="278"/>
    </row>
    <row r="68" spans="1:22" x14ac:dyDescent="0.2">
      <c r="A68" s="560"/>
      <c r="B68" s="588"/>
      <c r="C68" s="23">
        <v>2018</v>
      </c>
      <c r="D68" s="309"/>
      <c r="E68" s="287"/>
      <c r="F68" s="287"/>
      <c r="G68" s="287"/>
      <c r="H68" s="287"/>
      <c r="I68" s="310"/>
      <c r="J68" s="312">
        <f>IF(J65&lt;&gt;0,J47/M1/J65,0)</f>
        <v>0</v>
      </c>
      <c r="K68" s="312">
        <f>IF(J65&lt;&gt;0,K47/M1/J65,0)</f>
        <v>0</v>
      </c>
      <c r="L68" s="278"/>
      <c r="M68" s="278"/>
      <c r="N68" s="278"/>
      <c r="O68" s="278"/>
      <c r="P68" s="278"/>
      <c r="Q68" s="278"/>
    </row>
    <row r="69" spans="1:22" ht="13.5" thickBot="1" x14ac:dyDescent="0.25">
      <c r="A69" s="561"/>
      <c r="B69" s="589"/>
      <c r="C69" s="24">
        <v>2019</v>
      </c>
      <c r="D69" s="314"/>
      <c r="E69" s="279"/>
      <c r="F69" s="279"/>
      <c r="G69" s="279"/>
      <c r="H69" s="279"/>
      <c r="I69" s="315"/>
      <c r="J69" s="313">
        <f>IF(J66&lt;&gt;0,J48/M1/J66,0)</f>
        <v>0</v>
      </c>
      <c r="K69" s="313">
        <f>IF(J66&lt;&gt;0,K48/M1/J66,0)</f>
        <v>0</v>
      </c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</row>
    <row r="70" spans="1:22" x14ac:dyDescent="0.2">
      <c r="A70" s="587" t="s">
        <v>75</v>
      </c>
      <c r="B70" s="587" t="s">
        <v>74</v>
      </c>
      <c r="C70" s="22">
        <v>2017</v>
      </c>
      <c r="D70" s="288"/>
      <c r="E70" s="290"/>
      <c r="F70" s="317"/>
      <c r="G70" s="317"/>
      <c r="H70" s="317"/>
      <c r="I70" s="318"/>
      <c r="J70" s="20"/>
      <c r="K70" s="316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</row>
    <row r="71" spans="1:22" x14ac:dyDescent="0.2">
      <c r="A71" s="588"/>
      <c r="B71" s="588"/>
      <c r="C71" s="23">
        <v>2018</v>
      </c>
      <c r="D71" s="309"/>
      <c r="E71" s="287"/>
      <c r="F71" s="319"/>
      <c r="G71" s="319"/>
      <c r="H71" s="319"/>
      <c r="I71" s="320"/>
      <c r="J71" s="14"/>
      <c r="K71" s="316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</row>
    <row r="72" spans="1:22" ht="13.5" thickBot="1" x14ac:dyDescent="0.25">
      <c r="A72" s="589"/>
      <c r="B72" s="589"/>
      <c r="C72" s="24">
        <v>2019</v>
      </c>
      <c r="D72" s="314"/>
      <c r="E72" s="279"/>
      <c r="F72" s="321"/>
      <c r="G72" s="321"/>
      <c r="H72" s="321"/>
      <c r="I72" s="322"/>
      <c r="J72" s="19">
        <v>36</v>
      </c>
      <c r="K72" s="316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</row>
    <row r="73" spans="1:22" x14ac:dyDescent="0.2">
      <c r="A73" s="593" t="s">
        <v>73</v>
      </c>
      <c r="B73" s="587" t="s">
        <v>62</v>
      </c>
      <c r="C73" s="22">
        <v>2017</v>
      </c>
      <c r="D73" s="288"/>
      <c r="E73" s="290"/>
      <c r="F73" s="317"/>
      <c r="G73" s="317"/>
      <c r="H73" s="317"/>
      <c r="I73" s="318"/>
      <c r="J73" s="323">
        <f>IF(J70&lt;&gt;0,J49/J70,0)</f>
        <v>0</v>
      </c>
      <c r="K73" s="324">
        <f>IF(J70&lt;&gt;0,K49/J70,0)</f>
        <v>0</v>
      </c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</row>
    <row r="74" spans="1:22" x14ac:dyDescent="0.2">
      <c r="A74" s="594"/>
      <c r="B74" s="588"/>
      <c r="C74" s="23">
        <v>2018</v>
      </c>
      <c r="D74" s="309"/>
      <c r="E74" s="287"/>
      <c r="F74" s="319"/>
      <c r="G74" s="319"/>
      <c r="H74" s="319"/>
      <c r="I74" s="320"/>
      <c r="J74" s="325">
        <f>IF(J71&lt;&gt;0,J50/J71,0)</f>
        <v>0</v>
      </c>
      <c r="K74" s="326">
        <f>IF(J71&lt;&gt;0,K50/J71,0)</f>
        <v>0</v>
      </c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</row>
    <row r="75" spans="1:22" ht="13.5" thickBot="1" x14ac:dyDescent="0.25">
      <c r="A75" s="595"/>
      <c r="B75" s="589"/>
      <c r="C75" s="24">
        <v>2019</v>
      </c>
      <c r="D75" s="314"/>
      <c r="E75" s="279"/>
      <c r="F75" s="321"/>
      <c r="G75" s="321"/>
      <c r="H75" s="321"/>
      <c r="I75" s="322"/>
      <c r="J75" s="327">
        <f>IF(J72&lt;&gt;0,J51/J72,0)</f>
        <v>32.611111111111114</v>
      </c>
      <c r="K75" s="328">
        <f>IF(J72&lt;&gt;0,K51/J72,0)</f>
        <v>26.972222222222221</v>
      </c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</row>
    <row r="76" spans="1:22" s="6" customFormat="1" ht="33.75" customHeight="1" x14ac:dyDescent="0.2"/>
    <row r="77" spans="1:22" s="6" customFormat="1" x14ac:dyDescent="0.2">
      <c r="A77" s="7" t="s">
        <v>718</v>
      </c>
      <c r="C77" s="338"/>
    </row>
    <row r="78" spans="1:22" s="6" customFormat="1" x14ac:dyDescent="0.2">
      <c r="A78" s="7" t="s">
        <v>719</v>
      </c>
      <c r="C78" s="338"/>
      <c r="H78" s="7" t="s">
        <v>717</v>
      </c>
      <c r="M78" s="7" t="s">
        <v>724</v>
      </c>
    </row>
    <row r="79" spans="1:22" s="6" customFormat="1" x14ac:dyDescent="0.2">
      <c r="A79" s="7" t="s">
        <v>720</v>
      </c>
      <c r="C79" s="7"/>
      <c r="P79" s="6" t="s">
        <v>716</v>
      </c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</row>
    <row r="137" spans="11:14" x14ac:dyDescent="0.2">
      <c r="K137" s="330"/>
      <c r="L137" s="330"/>
      <c r="M137" s="330"/>
      <c r="N137" s="330"/>
    </row>
    <row r="138" spans="11:14" x14ac:dyDescent="0.2">
      <c r="K138" s="330"/>
      <c r="L138" s="330"/>
      <c r="M138" s="330"/>
      <c r="N138" s="330"/>
    </row>
    <row r="139" spans="11:14" x14ac:dyDescent="0.2">
      <c r="K139" s="330"/>
      <c r="L139" s="330"/>
      <c r="M139" s="330"/>
      <c r="N139" s="330"/>
    </row>
    <row r="140" spans="11:14" x14ac:dyDescent="0.2">
      <c r="K140" s="330"/>
      <c r="L140" s="330"/>
      <c r="M140" s="330"/>
      <c r="N140" s="33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R69" sqref="R69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08" t="s">
        <v>407</v>
      </c>
      <c r="B1" s="608"/>
      <c r="C1" s="608"/>
      <c r="D1" s="608"/>
      <c r="E1" s="608"/>
      <c r="F1" s="608"/>
      <c r="G1" s="608"/>
      <c r="H1" s="355"/>
      <c r="I1" s="355"/>
      <c r="J1" s="355"/>
      <c r="K1" s="68" t="s">
        <v>712</v>
      </c>
      <c r="L1" s="271" t="s">
        <v>43</v>
      </c>
      <c r="M1" s="69">
        <v>12</v>
      </c>
      <c r="N1" s="605" t="s">
        <v>711</v>
      </c>
      <c r="O1" s="605"/>
      <c r="P1" s="605"/>
      <c r="Q1" s="605"/>
      <c r="R1" s="605"/>
      <c r="S1" s="638" t="s">
        <v>250</v>
      </c>
      <c r="T1" s="638"/>
      <c r="U1" s="63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2" t="s">
        <v>76</v>
      </c>
      <c r="B3" s="614" t="s">
        <v>77</v>
      </c>
      <c r="C3" s="617" t="s">
        <v>78</v>
      </c>
      <c r="D3" s="620" t="s">
        <v>79</v>
      </c>
      <c r="E3" s="621"/>
      <c r="F3" s="622"/>
      <c r="G3" s="633" t="s">
        <v>254</v>
      </c>
      <c r="H3" s="626" t="s">
        <v>343</v>
      </c>
      <c r="I3" s="623" t="s">
        <v>344</v>
      </c>
      <c r="J3" s="628" t="s">
        <v>339</v>
      </c>
      <c r="K3" s="629"/>
      <c r="L3" s="629"/>
      <c r="M3" s="629"/>
      <c r="N3" s="629"/>
      <c r="O3" s="629"/>
      <c r="P3" s="629"/>
      <c r="Q3" s="630"/>
      <c r="R3" s="635" t="s">
        <v>80</v>
      </c>
      <c r="S3" s="642" t="s">
        <v>81</v>
      </c>
    </row>
    <row r="4" spans="1:21" ht="12.75" customHeight="1" x14ac:dyDescent="0.2">
      <c r="A4" s="613"/>
      <c r="B4" s="615"/>
      <c r="C4" s="618"/>
      <c r="D4" s="606" t="s">
        <v>82</v>
      </c>
      <c r="E4" s="606" t="s">
        <v>83</v>
      </c>
      <c r="F4" s="607" t="s">
        <v>342</v>
      </c>
      <c r="G4" s="609"/>
      <c r="H4" s="627"/>
      <c r="I4" s="624"/>
      <c r="J4" s="610" t="s">
        <v>84</v>
      </c>
      <c r="K4" s="606" t="s">
        <v>85</v>
      </c>
      <c r="L4" s="606" t="s">
        <v>86</v>
      </c>
      <c r="M4" s="606" t="s">
        <v>87</v>
      </c>
      <c r="N4" s="645" t="s">
        <v>88</v>
      </c>
      <c r="O4" s="645"/>
      <c r="P4" s="606" t="s">
        <v>89</v>
      </c>
      <c r="Q4" s="646" t="s">
        <v>686</v>
      </c>
      <c r="R4" s="636"/>
      <c r="S4" s="643"/>
    </row>
    <row r="5" spans="1:21" x14ac:dyDescent="0.2">
      <c r="A5" s="613"/>
      <c r="B5" s="615"/>
      <c r="C5" s="618"/>
      <c r="D5" s="606"/>
      <c r="E5" s="606"/>
      <c r="F5" s="609"/>
      <c r="G5" s="609"/>
      <c r="H5" s="627"/>
      <c r="I5" s="624"/>
      <c r="J5" s="610"/>
      <c r="K5" s="606"/>
      <c r="L5" s="606"/>
      <c r="M5" s="606"/>
      <c r="N5" s="606" t="s">
        <v>90</v>
      </c>
      <c r="O5" s="606" t="s">
        <v>91</v>
      </c>
      <c r="P5" s="606"/>
      <c r="Q5" s="647"/>
      <c r="R5" s="636"/>
      <c r="S5" s="643"/>
    </row>
    <row r="6" spans="1:21" x14ac:dyDescent="0.2">
      <c r="A6" s="613"/>
      <c r="B6" s="615"/>
      <c r="C6" s="618"/>
      <c r="D6" s="606"/>
      <c r="E6" s="606"/>
      <c r="F6" s="609"/>
      <c r="G6" s="609"/>
      <c r="H6" s="627"/>
      <c r="I6" s="624"/>
      <c r="J6" s="610"/>
      <c r="K6" s="606"/>
      <c r="L6" s="606"/>
      <c r="M6" s="606"/>
      <c r="N6" s="606"/>
      <c r="O6" s="606"/>
      <c r="P6" s="606"/>
      <c r="Q6" s="647"/>
      <c r="R6" s="636"/>
      <c r="S6" s="643"/>
    </row>
    <row r="7" spans="1:21" ht="12.75" customHeight="1" x14ac:dyDescent="0.2">
      <c r="A7" s="613"/>
      <c r="B7" s="615"/>
      <c r="C7" s="618"/>
      <c r="D7" s="606"/>
      <c r="E7" s="606"/>
      <c r="F7" s="609"/>
      <c r="G7" s="609"/>
      <c r="H7" s="627"/>
      <c r="I7" s="624"/>
      <c r="J7" s="610"/>
      <c r="K7" s="606"/>
      <c r="L7" s="606"/>
      <c r="M7" s="606"/>
      <c r="N7" s="606"/>
      <c r="O7" s="606"/>
      <c r="P7" s="606"/>
      <c r="Q7" s="647"/>
      <c r="R7" s="636"/>
      <c r="S7" s="643"/>
    </row>
    <row r="8" spans="1:21" x14ac:dyDescent="0.2">
      <c r="A8" s="613"/>
      <c r="B8" s="615"/>
      <c r="C8" s="618"/>
      <c r="D8" s="606"/>
      <c r="E8" s="606"/>
      <c r="F8" s="609"/>
      <c r="G8" s="609"/>
      <c r="H8" s="627"/>
      <c r="I8" s="624"/>
      <c r="J8" s="610"/>
      <c r="K8" s="606"/>
      <c r="L8" s="606"/>
      <c r="M8" s="606"/>
      <c r="N8" s="606"/>
      <c r="O8" s="606"/>
      <c r="P8" s="606"/>
      <c r="Q8" s="647"/>
      <c r="R8" s="636"/>
      <c r="S8" s="643"/>
    </row>
    <row r="9" spans="1:21" x14ac:dyDescent="0.2">
      <c r="A9" s="613"/>
      <c r="B9" s="615"/>
      <c r="C9" s="618"/>
      <c r="D9" s="606"/>
      <c r="E9" s="606"/>
      <c r="F9" s="609"/>
      <c r="G9" s="609"/>
      <c r="H9" s="627"/>
      <c r="I9" s="624"/>
      <c r="J9" s="610"/>
      <c r="K9" s="606"/>
      <c r="L9" s="606"/>
      <c r="M9" s="606"/>
      <c r="N9" s="606"/>
      <c r="O9" s="606"/>
      <c r="P9" s="606"/>
      <c r="Q9" s="647"/>
      <c r="R9" s="636"/>
      <c r="S9" s="643"/>
    </row>
    <row r="10" spans="1:21" ht="52.5" customHeight="1" thickBot="1" x14ac:dyDescent="0.25">
      <c r="A10" s="613"/>
      <c r="B10" s="616"/>
      <c r="C10" s="619"/>
      <c r="D10" s="607"/>
      <c r="E10" s="607"/>
      <c r="F10" s="609"/>
      <c r="G10" s="609"/>
      <c r="H10" s="627"/>
      <c r="I10" s="625"/>
      <c r="J10" s="611"/>
      <c r="K10" s="607"/>
      <c r="L10" s="607"/>
      <c r="M10" s="607"/>
      <c r="N10" s="607"/>
      <c r="O10" s="607"/>
      <c r="P10" s="607"/>
      <c r="Q10" s="648"/>
      <c r="R10" s="637"/>
      <c r="S10" s="644"/>
    </row>
    <row r="11" spans="1:21" ht="13.5" thickBot="1" x14ac:dyDescent="0.25">
      <c r="A11" s="488" t="s">
        <v>46</v>
      </c>
      <c r="B11" s="489" t="s">
        <v>47</v>
      </c>
      <c r="C11" s="488">
        <v>1</v>
      </c>
      <c r="D11" s="490">
        <v>2</v>
      </c>
      <c r="E11" s="490">
        <v>3</v>
      </c>
      <c r="F11" s="490">
        <v>4</v>
      </c>
      <c r="G11" s="490">
        <v>5</v>
      </c>
      <c r="H11" s="490">
        <v>6</v>
      </c>
      <c r="I11" s="489">
        <v>7</v>
      </c>
      <c r="J11" s="488">
        <v>8</v>
      </c>
      <c r="K11" s="490">
        <v>9</v>
      </c>
      <c r="L11" s="490">
        <v>10</v>
      </c>
      <c r="M11" s="490">
        <v>11</v>
      </c>
      <c r="N11" s="490">
        <v>12</v>
      </c>
      <c r="O11" s="490">
        <v>13</v>
      </c>
      <c r="P11" s="490">
        <v>14</v>
      </c>
      <c r="Q11" s="491">
        <v>15</v>
      </c>
      <c r="R11" s="511">
        <v>16</v>
      </c>
      <c r="S11" s="492">
        <v>17</v>
      </c>
    </row>
    <row r="12" spans="1:21" ht="28.5" x14ac:dyDescent="0.2">
      <c r="A12" s="506" t="s">
        <v>551</v>
      </c>
      <c r="B12" s="478" t="s">
        <v>552</v>
      </c>
      <c r="C12" s="485">
        <v>38</v>
      </c>
      <c r="D12" s="150">
        <v>112</v>
      </c>
      <c r="E12" s="150">
        <v>2</v>
      </c>
      <c r="F12" s="150">
        <v>0</v>
      </c>
      <c r="G12" s="150">
        <v>1</v>
      </c>
      <c r="H12" s="497">
        <f>G12+F12+E12+D12</f>
        <v>115</v>
      </c>
      <c r="I12" s="512">
        <f>SUM(C12+H12)</f>
        <v>153</v>
      </c>
      <c r="J12" s="522">
        <f>SUM(K12,L12,M12,N12,O12)</f>
        <v>126</v>
      </c>
      <c r="K12" s="150">
        <v>101</v>
      </c>
      <c r="L12" s="150">
        <v>4</v>
      </c>
      <c r="M12" s="150">
        <v>1</v>
      </c>
      <c r="N12" s="150">
        <v>4</v>
      </c>
      <c r="O12" s="150">
        <v>16</v>
      </c>
      <c r="P12" s="150">
        <v>106</v>
      </c>
      <c r="Q12" s="486">
        <v>17</v>
      </c>
      <c r="R12" s="515">
        <f>I12-J12</f>
        <v>27</v>
      </c>
      <c r="S12" s="487">
        <v>3</v>
      </c>
    </row>
    <row r="13" spans="1:21" x14ac:dyDescent="0.2">
      <c r="A13" s="504" t="s">
        <v>673</v>
      </c>
      <c r="B13" s="479" t="s">
        <v>553</v>
      </c>
      <c r="C13" s="482">
        <v>13</v>
      </c>
      <c r="D13" s="149">
        <v>27</v>
      </c>
      <c r="E13" s="149">
        <v>2</v>
      </c>
      <c r="F13" s="149">
        <v>0</v>
      </c>
      <c r="G13" s="149">
        <v>0</v>
      </c>
      <c r="H13" s="498">
        <f t="shared" ref="H13:H36" si="0">G13+F13+E13+D13</f>
        <v>29</v>
      </c>
      <c r="I13" s="513">
        <f t="shared" ref="I13:I36" si="1">SUM(C13+H13)</f>
        <v>42</v>
      </c>
      <c r="J13" s="519">
        <f t="shared" ref="J13:J36" si="2">SUM(K13,L13,M13,N13,O13)</f>
        <v>30</v>
      </c>
      <c r="K13" s="149">
        <v>26</v>
      </c>
      <c r="L13" s="149">
        <v>0</v>
      </c>
      <c r="M13" s="149">
        <v>0</v>
      </c>
      <c r="N13" s="149">
        <v>0</v>
      </c>
      <c r="O13" s="149">
        <v>4</v>
      </c>
      <c r="P13" s="149">
        <v>22</v>
      </c>
      <c r="Q13" s="151">
        <v>8</v>
      </c>
      <c r="R13" s="516">
        <f t="shared" ref="R13:R36" si="3">I13-J13</f>
        <v>12</v>
      </c>
      <c r="S13" s="161">
        <v>1</v>
      </c>
    </row>
    <row r="14" spans="1:21" x14ac:dyDescent="0.2">
      <c r="A14" s="502" t="s">
        <v>554</v>
      </c>
      <c r="B14" s="479" t="s">
        <v>555</v>
      </c>
      <c r="C14" s="482">
        <v>0</v>
      </c>
      <c r="D14" s="149">
        <v>8</v>
      </c>
      <c r="E14" s="149">
        <v>0</v>
      </c>
      <c r="F14" s="149">
        <v>0</v>
      </c>
      <c r="G14" s="149">
        <v>0</v>
      </c>
      <c r="H14" s="498">
        <f t="shared" si="0"/>
        <v>8</v>
      </c>
      <c r="I14" s="513">
        <f t="shared" si="1"/>
        <v>8</v>
      </c>
      <c r="J14" s="519">
        <f t="shared" si="2"/>
        <v>8</v>
      </c>
      <c r="K14" s="149">
        <v>7</v>
      </c>
      <c r="L14" s="149">
        <v>0</v>
      </c>
      <c r="M14" s="149">
        <v>0</v>
      </c>
      <c r="N14" s="149">
        <v>0</v>
      </c>
      <c r="O14" s="149">
        <v>1</v>
      </c>
      <c r="P14" s="149">
        <v>7</v>
      </c>
      <c r="Q14" s="151">
        <v>1</v>
      </c>
      <c r="R14" s="516">
        <f t="shared" si="3"/>
        <v>0</v>
      </c>
      <c r="S14" s="161">
        <v>0</v>
      </c>
    </row>
    <row r="15" spans="1:21" x14ac:dyDescent="0.2">
      <c r="A15" s="502" t="s">
        <v>556</v>
      </c>
      <c r="B15" s="479" t="s">
        <v>557</v>
      </c>
      <c r="C15" s="482">
        <v>1</v>
      </c>
      <c r="D15" s="149">
        <v>2</v>
      </c>
      <c r="E15" s="149">
        <v>0</v>
      </c>
      <c r="F15" s="149">
        <v>0</v>
      </c>
      <c r="G15" s="149">
        <v>0</v>
      </c>
      <c r="H15" s="498">
        <f t="shared" ref="H15:H17" si="4">G15+F15+E15+D15</f>
        <v>2</v>
      </c>
      <c r="I15" s="513">
        <f t="shared" ref="I15:I17" si="5">SUM(C15+H15)</f>
        <v>3</v>
      </c>
      <c r="J15" s="519">
        <f t="shared" ref="J15:J17" si="6">SUM(K15,L15,M15,N15,O15)</f>
        <v>3</v>
      </c>
      <c r="K15" s="149">
        <v>2</v>
      </c>
      <c r="L15" s="149">
        <v>0</v>
      </c>
      <c r="M15" s="149">
        <v>0</v>
      </c>
      <c r="N15" s="149">
        <v>1</v>
      </c>
      <c r="O15" s="149">
        <v>0</v>
      </c>
      <c r="P15" s="149">
        <v>2</v>
      </c>
      <c r="Q15" s="151">
        <v>1</v>
      </c>
      <c r="R15" s="516">
        <f t="shared" ref="R15:R17" si="7">I15-J15</f>
        <v>0</v>
      </c>
      <c r="S15" s="161">
        <v>0</v>
      </c>
    </row>
    <row r="16" spans="1:21" ht="25.5" x14ac:dyDescent="0.2">
      <c r="A16" s="502" t="s">
        <v>609</v>
      </c>
      <c r="B16" s="503" t="s">
        <v>674</v>
      </c>
      <c r="C16" s="482">
        <v>0</v>
      </c>
      <c r="D16" s="149">
        <v>0</v>
      </c>
      <c r="E16" s="149">
        <v>0</v>
      </c>
      <c r="F16" s="149">
        <v>0</v>
      </c>
      <c r="G16" s="149">
        <v>0</v>
      </c>
      <c r="H16" s="498">
        <f t="shared" si="4"/>
        <v>0</v>
      </c>
      <c r="I16" s="513">
        <f t="shared" si="5"/>
        <v>0</v>
      </c>
      <c r="J16" s="519">
        <f t="shared" si="6"/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51">
        <v>0</v>
      </c>
      <c r="R16" s="516">
        <f t="shared" si="7"/>
        <v>0</v>
      </c>
      <c r="S16" s="161">
        <v>0</v>
      </c>
    </row>
    <row r="17" spans="1:19" ht="25.5" x14ac:dyDescent="0.2">
      <c r="A17" s="502" t="s">
        <v>558</v>
      </c>
      <c r="B17" s="479" t="s">
        <v>559</v>
      </c>
      <c r="C17" s="482">
        <v>2</v>
      </c>
      <c r="D17" s="149">
        <v>11</v>
      </c>
      <c r="E17" s="149">
        <v>0</v>
      </c>
      <c r="F17" s="149">
        <v>0</v>
      </c>
      <c r="G17" s="149">
        <v>0</v>
      </c>
      <c r="H17" s="498">
        <f t="shared" si="4"/>
        <v>11</v>
      </c>
      <c r="I17" s="513">
        <f t="shared" si="5"/>
        <v>13</v>
      </c>
      <c r="J17" s="519">
        <f t="shared" si="6"/>
        <v>11</v>
      </c>
      <c r="K17" s="149">
        <v>6</v>
      </c>
      <c r="L17" s="149">
        <v>0</v>
      </c>
      <c r="M17" s="149">
        <v>1</v>
      </c>
      <c r="N17" s="149">
        <v>0</v>
      </c>
      <c r="O17" s="149">
        <v>4</v>
      </c>
      <c r="P17" s="149">
        <v>10</v>
      </c>
      <c r="Q17" s="151">
        <v>0</v>
      </c>
      <c r="R17" s="516">
        <f t="shared" si="7"/>
        <v>2</v>
      </c>
      <c r="S17" s="161">
        <v>1</v>
      </c>
    </row>
    <row r="18" spans="1:19" ht="14.25" x14ac:dyDescent="0.2">
      <c r="A18" s="507" t="s">
        <v>92</v>
      </c>
      <c r="B18" s="480" t="s">
        <v>560</v>
      </c>
      <c r="C18" s="482">
        <v>28</v>
      </c>
      <c r="D18" s="149">
        <v>26</v>
      </c>
      <c r="E18" s="149">
        <v>4</v>
      </c>
      <c r="F18" s="149">
        <v>0</v>
      </c>
      <c r="G18" s="149">
        <v>0</v>
      </c>
      <c r="H18" s="498">
        <f t="shared" si="0"/>
        <v>30</v>
      </c>
      <c r="I18" s="513">
        <f t="shared" si="1"/>
        <v>58</v>
      </c>
      <c r="J18" s="519">
        <f t="shared" si="2"/>
        <v>37</v>
      </c>
      <c r="K18" s="149">
        <v>14</v>
      </c>
      <c r="L18" s="149">
        <v>8</v>
      </c>
      <c r="M18" s="149">
        <v>9</v>
      </c>
      <c r="N18" s="149">
        <v>1</v>
      </c>
      <c r="O18" s="149">
        <v>5</v>
      </c>
      <c r="P18" s="149">
        <v>17</v>
      </c>
      <c r="Q18" s="151">
        <v>11</v>
      </c>
      <c r="R18" s="516">
        <f t="shared" si="3"/>
        <v>21</v>
      </c>
      <c r="S18" s="161">
        <v>14</v>
      </c>
    </row>
    <row r="19" spans="1:19" x14ac:dyDescent="0.2">
      <c r="A19" s="505" t="s">
        <v>605</v>
      </c>
      <c r="B19" s="479" t="s">
        <v>561</v>
      </c>
      <c r="C19" s="482">
        <v>2</v>
      </c>
      <c r="D19" s="149">
        <v>2</v>
      </c>
      <c r="E19" s="149">
        <v>0</v>
      </c>
      <c r="F19" s="149">
        <v>0</v>
      </c>
      <c r="G19" s="149">
        <v>0</v>
      </c>
      <c r="H19" s="498">
        <f t="shared" si="0"/>
        <v>2</v>
      </c>
      <c r="I19" s="513">
        <f t="shared" si="1"/>
        <v>4</v>
      </c>
      <c r="J19" s="519">
        <f t="shared" si="2"/>
        <v>2</v>
      </c>
      <c r="K19" s="149">
        <v>1</v>
      </c>
      <c r="L19" s="149">
        <v>1</v>
      </c>
      <c r="M19" s="149">
        <v>0</v>
      </c>
      <c r="N19" s="149">
        <v>0</v>
      </c>
      <c r="O19" s="149">
        <v>0</v>
      </c>
      <c r="P19" s="149">
        <v>0</v>
      </c>
      <c r="Q19" s="151">
        <v>0</v>
      </c>
      <c r="R19" s="516">
        <f t="shared" si="3"/>
        <v>2</v>
      </c>
      <c r="S19" s="161">
        <v>0</v>
      </c>
    </row>
    <row r="20" spans="1:19" x14ac:dyDescent="0.2">
      <c r="A20" s="502" t="s">
        <v>562</v>
      </c>
      <c r="B20" s="479" t="s">
        <v>563</v>
      </c>
      <c r="C20" s="482">
        <v>0</v>
      </c>
      <c r="D20" s="149">
        <v>0</v>
      </c>
      <c r="E20" s="149">
        <v>0</v>
      </c>
      <c r="F20" s="149">
        <v>0</v>
      </c>
      <c r="G20" s="149">
        <v>0</v>
      </c>
      <c r="H20" s="498">
        <f t="shared" si="0"/>
        <v>0</v>
      </c>
      <c r="I20" s="513">
        <f t="shared" si="1"/>
        <v>0</v>
      </c>
      <c r="J20" s="519">
        <f t="shared" si="2"/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51">
        <v>0</v>
      </c>
      <c r="R20" s="516">
        <f t="shared" si="3"/>
        <v>0</v>
      </c>
      <c r="S20" s="161">
        <v>0</v>
      </c>
    </row>
    <row r="21" spans="1:19" x14ac:dyDescent="0.2">
      <c r="A21" s="502" t="s">
        <v>564</v>
      </c>
      <c r="B21" s="479" t="s">
        <v>565</v>
      </c>
      <c r="C21" s="482">
        <v>0</v>
      </c>
      <c r="D21" s="149">
        <v>0</v>
      </c>
      <c r="E21" s="149">
        <v>1</v>
      </c>
      <c r="F21" s="149">
        <v>0</v>
      </c>
      <c r="G21" s="149">
        <v>0</v>
      </c>
      <c r="H21" s="498">
        <f t="shared" si="0"/>
        <v>1</v>
      </c>
      <c r="I21" s="513">
        <f t="shared" si="1"/>
        <v>1</v>
      </c>
      <c r="J21" s="519">
        <f t="shared" si="2"/>
        <v>1</v>
      </c>
      <c r="K21" s="149">
        <v>0</v>
      </c>
      <c r="L21" s="149">
        <v>1</v>
      </c>
      <c r="M21" s="149">
        <v>0</v>
      </c>
      <c r="N21" s="149">
        <v>0</v>
      </c>
      <c r="O21" s="149">
        <v>0</v>
      </c>
      <c r="P21" s="149">
        <v>0</v>
      </c>
      <c r="Q21" s="151">
        <v>1</v>
      </c>
      <c r="R21" s="516">
        <f t="shared" si="3"/>
        <v>0</v>
      </c>
      <c r="S21" s="161">
        <v>1</v>
      </c>
    </row>
    <row r="22" spans="1:19" ht="25.5" x14ac:dyDescent="0.2">
      <c r="A22" s="502" t="s">
        <v>610</v>
      </c>
      <c r="B22" s="503" t="s">
        <v>675</v>
      </c>
      <c r="C22" s="482">
        <v>0</v>
      </c>
      <c r="D22" s="149">
        <v>0</v>
      </c>
      <c r="E22" s="149">
        <v>0</v>
      </c>
      <c r="F22" s="149">
        <v>0</v>
      </c>
      <c r="G22" s="149">
        <v>0</v>
      </c>
      <c r="H22" s="498">
        <f t="shared" ref="H22" si="8">G22+F22+E22+D22</f>
        <v>0</v>
      </c>
      <c r="I22" s="513">
        <f t="shared" ref="I22" si="9">SUM(C22+H22)</f>
        <v>0</v>
      </c>
      <c r="J22" s="519">
        <f t="shared" ref="J22" si="10">SUM(K22,L22,M22,N22,O22)</f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51">
        <v>0</v>
      </c>
      <c r="R22" s="516">
        <f t="shared" ref="R22" si="11">I22-J22</f>
        <v>0</v>
      </c>
      <c r="S22" s="161">
        <v>0</v>
      </c>
    </row>
    <row r="23" spans="1:19" x14ac:dyDescent="0.2">
      <c r="A23" s="502" t="s">
        <v>566</v>
      </c>
      <c r="B23" s="479" t="s">
        <v>567</v>
      </c>
      <c r="C23" s="482">
        <v>0</v>
      </c>
      <c r="D23" s="149">
        <v>0</v>
      </c>
      <c r="E23" s="149">
        <v>0</v>
      </c>
      <c r="F23" s="149">
        <v>0</v>
      </c>
      <c r="G23" s="149">
        <v>0</v>
      </c>
      <c r="H23" s="498">
        <f t="shared" si="0"/>
        <v>0</v>
      </c>
      <c r="I23" s="513">
        <f t="shared" si="1"/>
        <v>0</v>
      </c>
      <c r="J23" s="519">
        <f t="shared" si="2"/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51">
        <v>0</v>
      </c>
      <c r="R23" s="516">
        <f t="shared" si="3"/>
        <v>0</v>
      </c>
      <c r="S23" s="161">
        <v>0</v>
      </c>
    </row>
    <row r="24" spans="1:19" x14ac:dyDescent="0.2">
      <c r="A24" s="502" t="s">
        <v>568</v>
      </c>
      <c r="B24" s="479" t="s">
        <v>569</v>
      </c>
      <c r="C24" s="482">
        <v>0</v>
      </c>
      <c r="D24" s="149">
        <v>0</v>
      </c>
      <c r="E24" s="149">
        <v>0</v>
      </c>
      <c r="F24" s="149">
        <v>0</v>
      </c>
      <c r="G24" s="149">
        <v>0</v>
      </c>
      <c r="H24" s="498">
        <f t="shared" si="0"/>
        <v>0</v>
      </c>
      <c r="I24" s="513">
        <f t="shared" si="1"/>
        <v>0</v>
      </c>
      <c r="J24" s="519">
        <f t="shared" si="2"/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51">
        <v>0</v>
      </c>
      <c r="R24" s="516">
        <f t="shared" si="3"/>
        <v>0</v>
      </c>
      <c r="S24" s="161">
        <v>0</v>
      </c>
    </row>
    <row r="25" spans="1:19" x14ac:dyDescent="0.2">
      <c r="A25" s="502" t="s">
        <v>570</v>
      </c>
      <c r="B25" s="479" t="s">
        <v>571</v>
      </c>
      <c r="C25" s="482">
        <v>3</v>
      </c>
      <c r="D25" s="149">
        <v>1</v>
      </c>
      <c r="E25" s="149">
        <v>0</v>
      </c>
      <c r="F25" s="149">
        <v>0</v>
      </c>
      <c r="G25" s="149">
        <v>0</v>
      </c>
      <c r="H25" s="498">
        <f t="shared" si="0"/>
        <v>1</v>
      </c>
      <c r="I25" s="513">
        <f t="shared" si="1"/>
        <v>4</v>
      </c>
      <c r="J25" s="519">
        <f t="shared" si="2"/>
        <v>4</v>
      </c>
      <c r="K25" s="149">
        <v>0</v>
      </c>
      <c r="L25" s="149">
        <v>2</v>
      </c>
      <c r="M25" s="149">
        <v>1</v>
      </c>
      <c r="N25" s="149">
        <v>0</v>
      </c>
      <c r="O25" s="149">
        <v>1</v>
      </c>
      <c r="P25" s="149">
        <v>1</v>
      </c>
      <c r="Q25" s="151">
        <v>1</v>
      </c>
      <c r="R25" s="516">
        <f t="shared" si="3"/>
        <v>0</v>
      </c>
      <c r="S25" s="161">
        <v>2</v>
      </c>
    </row>
    <row r="26" spans="1:19" ht="14.25" x14ac:dyDescent="0.2">
      <c r="A26" s="507" t="s">
        <v>94</v>
      </c>
      <c r="B26" s="480" t="s">
        <v>572</v>
      </c>
      <c r="C26" s="482">
        <v>21</v>
      </c>
      <c r="D26" s="149">
        <v>14</v>
      </c>
      <c r="E26" s="149">
        <v>0</v>
      </c>
      <c r="F26" s="149">
        <v>0</v>
      </c>
      <c r="G26" s="149">
        <v>0</v>
      </c>
      <c r="H26" s="498">
        <f t="shared" si="0"/>
        <v>14</v>
      </c>
      <c r="I26" s="513">
        <f t="shared" si="1"/>
        <v>35</v>
      </c>
      <c r="J26" s="519">
        <f t="shared" si="2"/>
        <v>18</v>
      </c>
      <c r="K26" s="149">
        <v>7</v>
      </c>
      <c r="L26" s="149">
        <v>1</v>
      </c>
      <c r="M26" s="149">
        <v>5</v>
      </c>
      <c r="N26" s="149">
        <v>0</v>
      </c>
      <c r="O26" s="149">
        <v>5</v>
      </c>
      <c r="P26" s="149">
        <v>5</v>
      </c>
      <c r="Q26" s="151">
        <v>9</v>
      </c>
      <c r="R26" s="516">
        <f t="shared" si="3"/>
        <v>17</v>
      </c>
      <c r="S26" s="161">
        <v>4</v>
      </c>
    </row>
    <row r="27" spans="1:19" ht="14.25" x14ac:dyDescent="0.2">
      <c r="A27" s="507" t="s">
        <v>573</v>
      </c>
      <c r="B27" s="480" t="s">
        <v>574</v>
      </c>
      <c r="C27" s="482">
        <v>53</v>
      </c>
      <c r="D27" s="149">
        <v>13</v>
      </c>
      <c r="E27" s="149">
        <v>0</v>
      </c>
      <c r="F27" s="149">
        <v>0</v>
      </c>
      <c r="G27" s="149">
        <v>0</v>
      </c>
      <c r="H27" s="498">
        <f t="shared" si="0"/>
        <v>13</v>
      </c>
      <c r="I27" s="513">
        <f t="shared" si="1"/>
        <v>66</v>
      </c>
      <c r="J27" s="519">
        <f t="shared" si="2"/>
        <v>26</v>
      </c>
      <c r="K27" s="149">
        <v>15</v>
      </c>
      <c r="L27" s="149">
        <v>1</v>
      </c>
      <c r="M27" s="149">
        <v>3</v>
      </c>
      <c r="N27" s="149">
        <v>2</v>
      </c>
      <c r="O27" s="149">
        <v>5</v>
      </c>
      <c r="P27" s="149">
        <v>3</v>
      </c>
      <c r="Q27" s="151">
        <v>4</v>
      </c>
      <c r="R27" s="516">
        <f t="shared" si="3"/>
        <v>40</v>
      </c>
      <c r="S27" s="161">
        <v>3</v>
      </c>
    </row>
    <row r="28" spans="1:19" x14ac:dyDescent="0.2">
      <c r="A28" s="504" t="s">
        <v>685</v>
      </c>
      <c r="B28" s="479" t="s">
        <v>575</v>
      </c>
      <c r="C28" s="482">
        <v>52</v>
      </c>
      <c r="D28" s="149">
        <v>11</v>
      </c>
      <c r="E28" s="149">
        <v>0</v>
      </c>
      <c r="F28" s="149">
        <v>0</v>
      </c>
      <c r="G28" s="149">
        <v>0</v>
      </c>
      <c r="H28" s="498">
        <f t="shared" si="0"/>
        <v>11</v>
      </c>
      <c r="I28" s="513">
        <f t="shared" si="1"/>
        <v>63</v>
      </c>
      <c r="J28" s="519">
        <f t="shared" si="2"/>
        <v>25</v>
      </c>
      <c r="K28" s="149">
        <v>15</v>
      </c>
      <c r="L28" s="149">
        <v>1</v>
      </c>
      <c r="M28" s="149">
        <v>3</v>
      </c>
      <c r="N28" s="149">
        <v>2</v>
      </c>
      <c r="O28" s="149">
        <v>4</v>
      </c>
      <c r="P28" s="149">
        <v>3</v>
      </c>
      <c r="Q28" s="151">
        <v>3</v>
      </c>
      <c r="R28" s="516">
        <f t="shared" si="3"/>
        <v>38</v>
      </c>
      <c r="S28" s="161">
        <v>3</v>
      </c>
    </row>
    <row r="29" spans="1:19" ht="14.25" x14ac:dyDescent="0.2">
      <c r="A29" s="507" t="s">
        <v>576</v>
      </c>
      <c r="B29" s="480" t="s">
        <v>577</v>
      </c>
      <c r="C29" s="482">
        <v>38</v>
      </c>
      <c r="D29" s="149">
        <v>50</v>
      </c>
      <c r="E29" s="149">
        <v>1</v>
      </c>
      <c r="F29" s="149">
        <v>0</v>
      </c>
      <c r="G29" s="149">
        <v>1</v>
      </c>
      <c r="H29" s="498">
        <f t="shared" si="0"/>
        <v>52</v>
      </c>
      <c r="I29" s="513">
        <f t="shared" si="1"/>
        <v>90</v>
      </c>
      <c r="J29" s="519">
        <f t="shared" si="2"/>
        <v>46</v>
      </c>
      <c r="K29" s="149">
        <v>27</v>
      </c>
      <c r="L29" s="149">
        <v>5</v>
      </c>
      <c r="M29" s="149">
        <v>7</v>
      </c>
      <c r="N29" s="149">
        <v>0</v>
      </c>
      <c r="O29" s="149">
        <v>7</v>
      </c>
      <c r="P29" s="149">
        <v>19</v>
      </c>
      <c r="Q29" s="151">
        <v>16</v>
      </c>
      <c r="R29" s="516">
        <f t="shared" si="3"/>
        <v>44</v>
      </c>
      <c r="S29" s="161">
        <v>5</v>
      </c>
    </row>
    <row r="30" spans="1:19" ht="14.25" x14ac:dyDescent="0.2">
      <c r="A30" s="507" t="s">
        <v>97</v>
      </c>
      <c r="B30" s="480" t="s">
        <v>578</v>
      </c>
      <c r="C30" s="482">
        <v>4</v>
      </c>
      <c r="D30" s="149">
        <v>25</v>
      </c>
      <c r="E30" s="149">
        <v>0</v>
      </c>
      <c r="F30" s="149">
        <v>0</v>
      </c>
      <c r="G30" s="149">
        <v>0</v>
      </c>
      <c r="H30" s="498">
        <f t="shared" si="0"/>
        <v>25</v>
      </c>
      <c r="I30" s="513">
        <f t="shared" si="1"/>
        <v>29</v>
      </c>
      <c r="J30" s="519">
        <f t="shared" si="2"/>
        <v>6</v>
      </c>
      <c r="K30" s="149">
        <v>1</v>
      </c>
      <c r="L30" s="149">
        <v>2</v>
      </c>
      <c r="M30" s="149">
        <v>3</v>
      </c>
      <c r="N30" s="149">
        <v>0</v>
      </c>
      <c r="O30" s="149">
        <v>0</v>
      </c>
      <c r="P30" s="149">
        <v>2</v>
      </c>
      <c r="Q30" s="151">
        <v>4</v>
      </c>
      <c r="R30" s="516">
        <f t="shared" si="3"/>
        <v>23</v>
      </c>
      <c r="S30" s="161">
        <v>3</v>
      </c>
    </row>
    <row r="31" spans="1:19" x14ac:dyDescent="0.2">
      <c r="A31" s="504" t="s">
        <v>616</v>
      </c>
      <c r="B31" s="479" t="s">
        <v>579</v>
      </c>
      <c r="C31" s="482">
        <v>1</v>
      </c>
      <c r="D31" s="149">
        <v>0</v>
      </c>
      <c r="E31" s="149">
        <v>0</v>
      </c>
      <c r="F31" s="149">
        <v>0</v>
      </c>
      <c r="G31" s="149">
        <v>0</v>
      </c>
      <c r="H31" s="498">
        <f t="shared" si="0"/>
        <v>0</v>
      </c>
      <c r="I31" s="513">
        <f t="shared" si="1"/>
        <v>1</v>
      </c>
      <c r="J31" s="519">
        <f t="shared" si="2"/>
        <v>1</v>
      </c>
      <c r="K31" s="149">
        <v>0</v>
      </c>
      <c r="L31" s="149">
        <v>1</v>
      </c>
      <c r="M31" s="149">
        <v>0</v>
      </c>
      <c r="N31" s="149">
        <v>0</v>
      </c>
      <c r="O31" s="149">
        <v>0</v>
      </c>
      <c r="P31" s="149">
        <v>0</v>
      </c>
      <c r="Q31" s="151">
        <v>1</v>
      </c>
      <c r="R31" s="516">
        <f t="shared" si="3"/>
        <v>0</v>
      </c>
      <c r="S31" s="161">
        <v>1</v>
      </c>
    </row>
    <row r="32" spans="1:19" ht="25.5" x14ac:dyDescent="0.2">
      <c r="A32" s="502" t="s">
        <v>580</v>
      </c>
      <c r="B32" s="479" t="s">
        <v>581</v>
      </c>
      <c r="C32" s="482">
        <v>0</v>
      </c>
      <c r="D32" s="149">
        <v>0</v>
      </c>
      <c r="E32" s="149">
        <v>0</v>
      </c>
      <c r="F32" s="149">
        <v>0</v>
      </c>
      <c r="G32" s="149">
        <v>0</v>
      </c>
      <c r="H32" s="498">
        <f t="shared" si="0"/>
        <v>0</v>
      </c>
      <c r="I32" s="513">
        <f t="shared" si="1"/>
        <v>0</v>
      </c>
      <c r="J32" s="519">
        <f t="shared" si="2"/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51">
        <v>0</v>
      </c>
      <c r="R32" s="516">
        <f t="shared" si="3"/>
        <v>0</v>
      </c>
      <c r="S32" s="161">
        <v>0</v>
      </c>
    </row>
    <row r="33" spans="1:19" ht="39" customHeight="1" x14ac:dyDescent="0.2">
      <c r="A33" s="502" t="s">
        <v>582</v>
      </c>
      <c r="B33" s="479" t="s">
        <v>583</v>
      </c>
      <c r="C33" s="482">
        <v>2</v>
      </c>
      <c r="D33" s="149">
        <v>2</v>
      </c>
      <c r="E33" s="149">
        <v>0</v>
      </c>
      <c r="F33" s="149">
        <v>0</v>
      </c>
      <c r="G33" s="149">
        <v>0</v>
      </c>
      <c r="H33" s="498">
        <f t="shared" si="0"/>
        <v>2</v>
      </c>
      <c r="I33" s="513">
        <f t="shared" si="1"/>
        <v>4</v>
      </c>
      <c r="J33" s="519">
        <f t="shared" si="2"/>
        <v>3</v>
      </c>
      <c r="K33" s="149">
        <v>1</v>
      </c>
      <c r="L33" s="149">
        <v>0</v>
      </c>
      <c r="M33" s="149">
        <v>2</v>
      </c>
      <c r="N33" s="149">
        <v>0</v>
      </c>
      <c r="O33" s="149">
        <v>0</v>
      </c>
      <c r="P33" s="149">
        <v>1</v>
      </c>
      <c r="Q33" s="151">
        <v>2</v>
      </c>
      <c r="R33" s="516">
        <f t="shared" si="3"/>
        <v>1</v>
      </c>
      <c r="S33" s="161">
        <v>2</v>
      </c>
    </row>
    <row r="34" spans="1:19" ht="14.25" x14ac:dyDescent="0.2">
      <c r="A34" s="507" t="s">
        <v>584</v>
      </c>
      <c r="B34" s="480" t="s">
        <v>585</v>
      </c>
      <c r="C34" s="482">
        <v>0</v>
      </c>
      <c r="D34" s="149">
        <v>0</v>
      </c>
      <c r="E34" s="149">
        <v>0</v>
      </c>
      <c r="F34" s="149">
        <v>0</v>
      </c>
      <c r="G34" s="149">
        <v>0</v>
      </c>
      <c r="H34" s="498">
        <f t="shared" si="0"/>
        <v>0</v>
      </c>
      <c r="I34" s="513">
        <f t="shared" si="1"/>
        <v>0</v>
      </c>
      <c r="J34" s="519">
        <f t="shared" si="2"/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51">
        <v>0</v>
      </c>
      <c r="R34" s="516">
        <f t="shared" si="3"/>
        <v>0</v>
      </c>
      <c r="S34" s="161">
        <v>0</v>
      </c>
    </row>
    <row r="35" spans="1:19" ht="14.25" x14ac:dyDescent="0.2">
      <c r="A35" s="507" t="s">
        <v>586</v>
      </c>
      <c r="B35" s="480" t="s">
        <v>587</v>
      </c>
      <c r="C35" s="482">
        <v>0</v>
      </c>
      <c r="D35" s="149">
        <v>3</v>
      </c>
      <c r="E35" s="149">
        <v>0</v>
      </c>
      <c r="F35" s="149">
        <v>0</v>
      </c>
      <c r="G35" s="149">
        <v>0</v>
      </c>
      <c r="H35" s="498">
        <f t="shared" si="0"/>
        <v>3</v>
      </c>
      <c r="I35" s="513">
        <f t="shared" si="1"/>
        <v>3</v>
      </c>
      <c r="J35" s="519">
        <f t="shared" si="2"/>
        <v>3</v>
      </c>
      <c r="K35" s="149">
        <v>3</v>
      </c>
      <c r="L35" s="149">
        <v>0</v>
      </c>
      <c r="M35" s="149">
        <v>0</v>
      </c>
      <c r="N35" s="149">
        <v>0</v>
      </c>
      <c r="O35" s="149">
        <v>0</v>
      </c>
      <c r="P35" s="149">
        <v>3</v>
      </c>
      <c r="Q35" s="151">
        <v>0</v>
      </c>
      <c r="R35" s="516">
        <f t="shared" si="3"/>
        <v>0</v>
      </c>
      <c r="S35" s="161">
        <v>1</v>
      </c>
    </row>
    <row r="36" spans="1:19" ht="14.25" x14ac:dyDescent="0.2">
      <c r="A36" s="507" t="s">
        <v>588</v>
      </c>
      <c r="B36" s="480" t="s">
        <v>589</v>
      </c>
      <c r="C36" s="482">
        <v>0</v>
      </c>
      <c r="D36" s="149">
        <v>89</v>
      </c>
      <c r="E36" s="149">
        <v>2</v>
      </c>
      <c r="F36" s="149">
        <v>0</v>
      </c>
      <c r="G36" s="149">
        <v>0</v>
      </c>
      <c r="H36" s="498">
        <f t="shared" si="0"/>
        <v>91</v>
      </c>
      <c r="I36" s="513">
        <f t="shared" si="1"/>
        <v>91</v>
      </c>
      <c r="J36" s="519">
        <f t="shared" si="2"/>
        <v>86</v>
      </c>
      <c r="K36" s="149">
        <v>80</v>
      </c>
      <c r="L36" s="149">
        <v>0</v>
      </c>
      <c r="M36" s="149">
        <v>1</v>
      </c>
      <c r="N36" s="149">
        <v>0</v>
      </c>
      <c r="O36" s="149">
        <v>5</v>
      </c>
      <c r="P36" s="149">
        <v>85</v>
      </c>
      <c r="Q36" s="151">
        <v>1</v>
      </c>
      <c r="R36" s="516">
        <f t="shared" si="3"/>
        <v>5</v>
      </c>
      <c r="S36" s="161">
        <v>0</v>
      </c>
    </row>
    <row r="37" spans="1:19" ht="28.5" x14ac:dyDescent="0.2">
      <c r="A37" s="507" t="s">
        <v>590</v>
      </c>
      <c r="B37" s="480" t="s">
        <v>591</v>
      </c>
      <c r="C37" s="482">
        <v>0</v>
      </c>
      <c r="D37" s="149">
        <v>365</v>
      </c>
      <c r="E37" s="149">
        <v>68</v>
      </c>
      <c r="F37" s="149">
        <v>0</v>
      </c>
      <c r="G37" s="149">
        <v>2</v>
      </c>
      <c r="H37" s="498">
        <f t="shared" ref="H37:H47" si="12">G37+F37+E37+D37</f>
        <v>435</v>
      </c>
      <c r="I37" s="513">
        <f>SUM(C37+H37)</f>
        <v>435</v>
      </c>
      <c r="J37" s="519">
        <f t="shared" ref="J37:J47" si="13">SUM(K37,L37,M37,N37,O37)</f>
        <v>432</v>
      </c>
      <c r="K37" s="149">
        <v>418</v>
      </c>
      <c r="L37" s="149">
        <v>6</v>
      </c>
      <c r="M37" s="149">
        <v>6</v>
      </c>
      <c r="N37" s="149">
        <v>0</v>
      </c>
      <c r="O37" s="149">
        <v>2</v>
      </c>
      <c r="P37" s="149">
        <v>432</v>
      </c>
      <c r="Q37" s="151">
        <v>0</v>
      </c>
      <c r="R37" s="516">
        <f t="shared" ref="R37:R47" si="14">I37-J37</f>
        <v>3</v>
      </c>
      <c r="S37" s="161">
        <v>5</v>
      </c>
    </row>
    <row r="38" spans="1:19" x14ac:dyDescent="0.2">
      <c r="A38" s="505" t="s">
        <v>606</v>
      </c>
      <c r="B38" s="479" t="s">
        <v>592</v>
      </c>
      <c r="C38" s="482">
        <v>0</v>
      </c>
      <c r="D38" s="149">
        <v>275</v>
      </c>
      <c r="E38" s="149">
        <v>42</v>
      </c>
      <c r="F38" s="149">
        <v>0</v>
      </c>
      <c r="G38" s="149">
        <v>0</v>
      </c>
      <c r="H38" s="498">
        <f t="shared" si="12"/>
        <v>317</v>
      </c>
      <c r="I38" s="513">
        <f t="shared" ref="I38:I47" si="15">SUM(C38+H38)</f>
        <v>317</v>
      </c>
      <c r="J38" s="519">
        <f t="shared" si="13"/>
        <v>316</v>
      </c>
      <c r="K38" s="149">
        <v>310</v>
      </c>
      <c r="L38" s="149">
        <v>3</v>
      </c>
      <c r="M38" s="149">
        <v>2</v>
      </c>
      <c r="N38" s="149">
        <v>0</v>
      </c>
      <c r="O38" s="149">
        <v>1</v>
      </c>
      <c r="P38" s="149">
        <v>316</v>
      </c>
      <c r="Q38" s="151">
        <v>0</v>
      </c>
      <c r="R38" s="516">
        <f t="shared" si="14"/>
        <v>1</v>
      </c>
      <c r="S38" s="161">
        <v>1</v>
      </c>
    </row>
    <row r="39" spans="1:19" x14ac:dyDescent="0.2">
      <c r="A39" s="502" t="s">
        <v>593</v>
      </c>
      <c r="B39" s="479" t="s">
        <v>594</v>
      </c>
      <c r="C39" s="482">
        <v>0</v>
      </c>
      <c r="D39" s="149">
        <v>90</v>
      </c>
      <c r="E39" s="149">
        <v>26</v>
      </c>
      <c r="F39" s="149">
        <v>0</v>
      </c>
      <c r="G39" s="149">
        <v>2</v>
      </c>
      <c r="H39" s="498">
        <f t="shared" si="12"/>
        <v>118</v>
      </c>
      <c r="I39" s="513">
        <f t="shared" si="15"/>
        <v>118</v>
      </c>
      <c r="J39" s="519">
        <f t="shared" si="13"/>
        <v>116</v>
      </c>
      <c r="K39" s="149">
        <v>108</v>
      </c>
      <c r="L39" s="149">
        <v>3</v>
      </c>
      <c r="M39" s="149">
        <v>4</v>
      </c>
      <c r="N39" s="149">
        <v>0</v>
      </c>
      <c r="O39" s="149">
        <v>1</v>
      </c>
      <c r="P39" s="149">
        <v>116</v>
      </c>
      <c r="Q39" s="151">
        <v>0</v>
      </c>
      <c r="R39" s="516">
        <f t="shared" si="14"/>
        <v>2</v>
      </c>
      <c r="S39" s="161">
        <v>4</v>
      </c>
    </row>
    <row r="40" spans="1:19" x14ac:dyDescent="0.2">
      <c r="A40" s="502" t="s">
        <v>611</v>
      </c>
      <c r="B40" s="479" t="s">
        <v>612</v>
      </c>
      <c r="C40" s="482">
        <v>0</v>
      </c>
      <c r="D40" s="149">
        <v>0</v>
      </c>
      <c r="E40" s="149">
        <v>0</v>
      </c>
      <c r="F40" s="149">
        <v>0</v>
      </c>
      <c r="G40" s="149">
        <v>0</v>
      </c>
      <c r="H40" s="498">
        <f t="shared" ref="H40" si="16">G40+F40+E40+D40</f>
        <v>0</v>
      </c>
      <c r="I40" s="513">
        <f>SUM(C40+H40)</f>
        <v>0</v>
      </c>
      <c r="J40" s="519">
        <f t="shared" ref="J40" si="17">SUM(K40,L40,M40,N40,O40)</f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51">
        <v>0</v>
      </c>
      <c r="R40" s="516">
        <f t="shared" ref="R40" si="18">I40-J40</f>
        <v>0</v>
      </c>
      <c r="S40" s="161">
        <v>0</v>
      </c>
    </row>
    <row r="41" spans="1:19" ht="14.25" x14ac:dyDescent="0.2">
      <c r="A41" s="507" t="s">
        <v>595</v>
      </c>
      <c r="B41" s="480" t="s">
        <v>596</v>
      </c>
      <c r="C41" s="482">
        <v>0</v>
      </c>
      <c r="D41" s="149">
        <v>10</v>
      </c>
      <c r="E41" s="149">
        <v>0</v>
      </c>
      <c r="F41" s="149">
        <v>0</v>
      </c>
      <c r="G41" s="149">
        <v>0</v>
      </c>
      <c r="H41" s="498">
        <f t="shared" si="12"/>
        <v>10</v>
      </c>
      <c r="I41" s="513">
        <f t="shared" si="15"/>
        <v>10</v>
      </c>
      <c r="J41" s="519">
        <f t="shared" si="13"/>
        <v>10</v>
      </c>
      <c r="K41" s="149">
        <v>5</v>
      </c>
      <c r="L41" s="149">
        <v>0</v>
      </c>
      <c r="M41" s="149">
        <v>0</v>
      </c>
      <c r="N41" s="149">
        <v>0</v>
      </c>
      <c r="O41" s="149">
        <v>5</v>
      </c>
      <c r="P41" s="149">
        <v>10</v>
      </c>
      <c r="Q41" s="151">
        <v>0</v>
      </c>
      <c r="R41" s="516">
        <f t="shared" si="14"/>
        <v>0</v>
      </c>
      <c r="S41" s="161">
        <v>0</v>
      </c>
    </row>
    <row r="42" spans="1:19" x14ac:dyDescent="0.2">
      <c r="A42" s="505" t="s">
        <v>607</v>
      </c>
      <c r="B42" s="479" t="s">
        <v>597</v>
      </c>
      <c r="C42" s="482">
        <v>0</v>
      </c>
      <c r="D42" s="149">
        <v>1</v>
      </c>
      <c r="E42" s="149">
        <v>0</v>
      </c>
      <c r="F42" s="149">
        <v>0</v>
      </c>
      <c r="G42" s="149">
        <v>0</v>
      </c>
      <c r="H42" s="498">
        <f t="shared" si="12"/>
        <v>1</v>
      </c>
      <c r="I42" s="513">
        <f t="shared" si="15"/>
        <v>1</v>
      </c>
      <c r="J42" s="519">
        <f t="shared" si="13"/>
        <v>1</v>
      </c>
      <c r="K42" s="149">
        <v>0</v>
      </c>
      <c r="L42" s="149">
        <v>0</v>
      </c>
      <c r="M42" s="149">
        <v>0</v>
      </c>
      <c r="N42" s="149">
        <v>0</v>
      </c>
      <c r="O42" s="149">
        <v>1</v>
      </c>
      <c r="P42" s="149">
        <v>1</v>
      </c>
      <c r="Q42" s="151">
        <v>0</v>
      </c>
      <c r="R42" s="516">
        <f t="shared" si="14"/>
        <v>0</v>
      </c>
      <c r="S42" s="161">
        <v>0</v>
      </c>
    </row>
    <row r="43" spans="1:19" x14ac:dyDescent="0.2">
      <c r="A43" s="502" t="s">
        <v>598</v>
      </c>
      <c r="B43" s="479" t="s">
        <v>599</v>
      </c>
      <c r="C43" s="482">
        <v>0</v>
      </c>
      <c r="D43" s="149">
        <v>0</v>
      </c>
      <c r="E43" s="149">
        <v>0</v>
      </c>
      <c r="F43" s="149">
        <v>0</v>
      </c>
      <c r="G43" s="149">
        <v>0</v>
      </c>
      <c r="H43" s="498">
        <f t="shared" si="12"/>
        <v>0</v>
      </c>
      <c r="I43" s="513">
        <f t="shared" si="15"/>
        <v>0</v>
      </c>
      <c r="J43" s="519">
        <f t="shared" si="13"/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51">
        <v>0</v>
      </c>
      <c r="R43" s="516">
        <f t="shared" si="14"/>
        <v>0</v>
      </c>
      <c r="S43" s="161">
        <v>0</v>
      </c>
    </row>
    <row r="44" spans="1:19" x14ac:dyDescent="0.2">
      <c r="A44" s="502" t="s">
        <v>600</v>
      </c>
      <c r="B44" s="481" t="s">
        <v>601</v>
      </c>
      <c r="C44" s="482">
        <v>0</v>
      </c>
      <c r="D44" s="149">
        <v>0</v>
      </c>
      <c r="E44" s="149">
        <v>0</v>
      </c>
      <c r="F44" s="149">
        <v>0</v>
      </c>
      <c r="G44" s="149">
        <v>0</v>
      </c>
      <c r="H44" s="498">
        <f t="shared" si="12"/>
        <v>0</v>
      </c>
      <c r="I44" s="513">
        <f t="shared" si="15"/>
        <v>0</v>
      </c>
      <c r="J44" s="519">
        <f t="shared" si="13"/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51">
        <v>0</v>
      </c>
      <c r="R44" s="516">
        <f t="shared" si="14"/>
        <v>0</v>
      </c>
      <c r="S44" s="161">
        <v>0</v>
      </c>
    </row>
    <row r="45" spans="1:19" x14ac:dyDescent="0.2">
      <c r="A45" s="501" t="s">
        <v>613</v>
      </c>
      <c r="B45" s="479" t="s">
        <v>602</v>
      </c>
      <c r="C45" s="482">
        <v>0</v>
      </c>
      <c r="D45" s="149">
        <v>0</v>
      </c>
      <c r="E45" s="149">
        <v>0</v>
      </c>
      <c r="F45" s="149">
        <v>0</v>
      </c>
      <c r="G45" s="149">
        <v>0</v>
      </c>
      <c r="H45" s="498">
        <f t="shared" si="12"/>
        <v>0</v>
      </c>
      <c r="I45" s="513">
        <f t="shared" si="15"/>
        <v>0</v>
      </c>
      <c r="J45" s="519">
        <f>SUM(K45,L45,M45,N45,O45)</f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51">
        <v>0</v>
      </c>
      <c r="R45" s="516">
        <f t="shared" si="14"/>
        <v>0</v>
      </c>
      <c r="S45" s="161">
        <v>0</v>
      </c>
    </row>
    <row r="46" spans="1:19" ht="25.5" x14ac:dyDescent="0.2">
      <c r="A46" s="502" t="s">
        <v>614</v>
      </c>
      <c r="B46" s="479" t="s">
        <v>615</v>
      </c>
      <c r="C46" s="482">
        <v>0</v>
      </c>
      <c r="D46" s="149">
        <v>9</v>
      </c>
      <c r="E46" s="149">
        <v>0</v>
      </c>
      <c r="F46" s="149">
        <v>0</v>
      </c>
      <c r="G46" s="149">
        <v>0</v>
      </c>
      <c r="H46" s="498">
        <f t="shared" ref="H46" si="19">G46+F46+E46+D46</f>
        <v>9</v>
      </c>
      <c r="I46" s="513">
        <f>SUM(C46+H46)</f>
        <v>9</v>
      </c>
      <c r="J46" s="519">
        <f>SUM(K46,L46,M46,N46,O46)</f>
        <v>9</v>
      </c>
      <c r="K46" s="149">
        <v>5</v>
      </c>
      <c r="L46" s="149">
        <v>0</v>
      </c>
      <c r="M46" s="149">
        <v>0</v>
      </c>
      <c r="N46" s="149">
        <v>0</v>
      </c>
      <c r="O46" s="149">
        <v>4</v>
      </c>
      <c r="P46" s="149">
        <v>9</v>
      </c>
      <c r="Q46" s="151">
        <v>0</v>
      </c>
      <c r="R46" s="516">
        <f t="shared" ref="R46" si="20">I46-J46</f>
        <v>0</v>
      </c>
      <c r="S46" s="161">
        <v>0</v>
      </c>
    </row>
    <row r="47" spans="1:19" ht="15" thickBot="1" x14ac:dyDescent="0.25">
      <c r="A47" s="507" t="s">
        <v>603</v>
      </c>
      <c r="B47" s="480" t="s">
        <v>604</v>
      </c>
      <c r="C47" s="483">
        <v>0</v>
      </c>
      <c r="D47" s="484">
        <v>0</v>
      </c>
      <c r="E47" s="484">
        <v>0</v>
      </c>
      <c r="F47" s="484">
        <v>0</v>
      </c>
      <c r="G47" s="484">
        <v>0</v>
      </c>
      <c r="H47" s="499">
        <f t="shared" si="12"/>
        <v>0</v>
      </c>
      <c r="I47" s="514">
        <f t="shared" si="15"/>
        <v>0</v>
      </c>
      <c r="J47" s="520">
        <f t="shared" si="13"/>
        <v>0</v>
      </c>
      <c r="K47" s="484">
        <v>0</v>
      </c>
      <c r="L47" s="484">
        <v>0</v>
      </c>
      <c r="M47" s="484">
        <v>0</v>
      </c>
      <c r="N47" s="484">
        <v>0</v>
      </c>
      <c r="O47" s="484">
        <v>0</v>
      </c>
      <c r="P47" s="484">
        <v>0</v>
      </c>
      <c r="Q47" s="521">
        <v>0</v>
      </c>
      <c r="R47" s="517">
        <f t="shared" si="14"/>
        <v>0</v>
      </c>
      <c r="S47" s="162">
        <v>0</v>
      </c>
    </row>
    <row r="48" spans="1:19" ht="18" customHeight="1" thickBot="1" x14ac:dyDescent="0.25">
      <c r="A48" s="500" t="s">
        <v>608</v>
      </c>
      <c r="B48" s="493"/>
      <c r="C48" s="494">
        <f t="shared" ref="C48:S48" si="21">C47+C41+C37+C36+C35+C34+C30+C29+C27+C26+C18+C12</f>
        <v>182</v>
      </c>
      <c r="D48" s="495">
        <f t="shared" si="21"/>
        <v>707</v>
      </c>
      <c r="E48" s="495">
        <f t="shared" si="21"/>
        <v>77</v>
      </c>
      <c r="F48" s="495">
        <f t="shared" si="21"/>
        <v>0</v>
      </c>
      <c r="G48" s="495">
        <f t="shared" si="21"/>
        <v>4</v>
      </c>
      <c r="H48" s="495">
        <f t="shared" si="21"/>
        <v>788</v>
      </c>
      <c r="I48" s="495">
        <f t="shared" si="21"/>
        <v>970</v>
      </c>
      <c r="J48" s="518">
        <f t="shared" si="21"/>
        <v>790</v>
      </c>
      <c r="K48" s="518">
        <f t="shared" si="21"/>
        <v>671</v>
      </c>
      <c r="L48" s="518">
        <f t="shared" si="21"/>
        <v>27</v>
      </c>
      <c r="M48" s="518">
        <f t="shared" si="21"/>
        <v>35</v>
      </c>
      <c r="N48" s="518">
        <f t="shared" si="21"/>
        <v>7</v>
      </c>
      <c r="O48" s="518">
        <f t="shared" si="21"/>
        <v>50</v>
      </c>
      <c r="P48" s="518">
        <f t="shared" si="21"/>
        <v>682</v>
      </c>
      <c r="Q48" s="518">
        <f t="shared" si="21"/>
        <v>62</v>
      </c>
      <c r="R48" s="495">
        <f t="shared" si="21"/>
        <v>180</v>
      </c>
      <c r="S48" s="496">
        <f t="shared" si="21"/>
        <v>38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29" t="s">
        <v>104</v>
      </c>
      <c r="F50" s="339"/>
      <c r="G50" s="339"/>
      <c r="H50" s="339"/>
      <c r="I50" s="339"/>
      <c r="J50" s="339"/>
      <c r="K50" s="339"/>
      <c r="L50" s="340"/>
      <c r="M50" s="340"/>
      <c r="N50" s="340"/>
      <c r="O50" s="341"/>
      <c r="P50" s="342"/>
      <c r="Q50" s="342"/>
      <c r="R50" s="277"/>
    </row>
    <row r="51" spans="1:19" ht="25.5" customHeight="1" x14ac:dyDescent="0.2">
      <c r="A51" s="343" t="s">
        <v>105</v>
      </c>
      <c r="B51" s="508"/>
      <c r="C51" s="72" t="s">
        <v>106</v>
      </c>
      <c r="E51" s="640" t="s">
        <v>107</v>
      </c>
      <c r="F51" s="641" t="s">
        <v>108</v>
      </c>
      <c r="G51" s="641"/>
      <c r="H51" s="641"/>
      <c r="I51" s="641"/>
      <c r="J51" s="641" t="s">
        <v>109</v>
      </c>
      <c r="K51" s="641"/>
      <c r="L51" s="641"/>
      <c r="M51" s="641"/>
      <c r="N51" s="634"/>
      <c r="O51" s="634"/>
      <c r="P51" s="634"/>
      <c r="Q51" s="634"/>
      <c r="R51" s="634"/>
      <c r="S51" s="86"/>
    </row>
    <row r="52" spans="1:19" x14ac:dyDescent="0.2">
      <c r="A52" s="77" t="s">
        <v>110</v>
      </c>
      <c r="B52" s="509"/>
      <c r="C52" s="159">
        <v>482</v>
      </c>
      <c r="E52" s="640"/>
      <c r="F52" s="344" t="s">
        <v>111</v>
      </c>
      <c r="G52" s="344" t="s">
        <v>112</v>
      </c>
      <c r="H52" s="344" t="s">
        <v>113</v>
      </c>
      <c r="I52" s="344" t="s">
        <v>114</v>
      </c>
      <c r="J52" s="344" t="s">
        <v>111</v>
      </c>
      <c r="K52" s="344" t="s">
        <v>112</v>
      </c>
      <c r="L52" s="344" t="s">
        <v>113</v>
      </c>
      <c r="M52" s="344" t="s">
        <v>114</v>
      </c>
      <c r="N52" s="345"/>
      <c r="O52" s="345"/>
      <c r="P52" s="345"/>
      <c r="Q52" s="345"/>
      <c r="R52" s="345"/>
      <c r="S52" s="86"/>
    </row>
    <row r="53" spans="1:19" ht="12.75" customHeight="1" x14ac:dyDescent="0.2">
      <c r="A53" s="77" t="s">
        <v>115</v>
      </c>
      <c r="B53" s="509"/>
      <c r="C53" s="159">
        <v>214</v>
      </c>
      <c r="E53" s="356">
        <v>152</v>
      </c>
      <c r="F53" s="356">
        <v>7</v>
      </c>
      <c r="G53" s="357">
        <v>28</v>
      </c>
      <c r="H53" s="357">
        <v>21</v>
      </c>
      <c r="I53" s="357">
        <v>92</v>
      </c>
      <c r="J53" s="357">
        <v>1</v>
      </c>
      <c r="K53" s="357">
        <v>2</v>
      </c>
      <c r="L53" s="357">
        <v>0</v>
      </c>
      <c r="M53" s="357">
        <v>1</v>
      </c>
      <c r="N53" s="346"/>
      <c r="O53" s="346"/>
      <c r="P53" s="346"/>
      <c r="Q53" s="346"/>
      <c r="R53" s="346"/>
      <c r="S53" s="86"/>
    </row>
    <row r="54" spans="1:19" x14ac:dyDescent="0.2">
      <c r="A54" s="77" t="s">
        <v>116</v>
      </c>
      <c r="B54" s="509"/>
      <c r="C54" s="159">
        <v>51</v>
      </c>
      <c r="E54" s="356"/>
      <c r="F54" s="208"/>
      <c r="G54" s="356"/>
      <c r="H54" s="356"/>
      <c r="I54" s="356"/>
      <c r="J54" s="356"/>
      <c r="K54" s="356"/>
      <c r="L54" s="356"/>
      <c r="M54" s="356"/>
      <c r="N54" s="319"/>
      <c r="O54" s="319"/>
      <c r="P54" s="319"/>
      <c r="Q54" s="319"/>
      <c r="R54" s="319"/>
      <c r="S54" s="86"/>
    </row>
    <row r="55" spans="1:19" x14ac:dyDescent="0.2">
      <c r="A55" s="86"/>
      <c r="B55" s="86"/>
      <c r="C55" s="347"/>
      <c r="H55" s="348"/>
      <c r="I55" s="348"/>
      <c r="J55" s="348"/>
      <c r="N55" s="86"/>
      <c r="O55" s="639"/>
      <c r="P55" s="639"/>
      <c r="Q55" s="510"/>
      <c r="R55" s="86"/>
      <c r="S55" s="86"/>
    </row>
    <row r="56" spans="1:19" x14ac:dyDescent="0.2">
      <c r="B56" s="86"/>
      <c r="C56" s="347"/>
      <c r="E56" s="349"/>
      <c r="F56" s="350"/>
      <c r="H56" s="85"/>
      <c r="I56" s="85"/>
      <c r="J56" s="82"/>
      <c r="K56" s="82"/>
      <c r="L56" s="82"/>
      <c r="M56" s="82"/>
      <c r="N56" s="82"/>
      <c r="O56" s="82"/>
      <c r="P56" s="347"/>
      <c r="Q56" s="347"/>
      <c r="R56" s="86"/>
      <c r="S56" s="86"/>
    </row>
    <row r="57" spans="1:19" x14ac:dyDescent="0.2">
      <c r="A57" s="343" t="s">
        <v>117</v>
      </c>
      <c r="B57" s="508"/>
      <c r="C57" s="272" t="s">
        <v>106</v>
      </c>
      <c r="G57" s="351"/>
      <c r="H57" s="352"/>
      <c r="I57" s="352"/>
      <c r="P57" s="85"/>
      <c r="Q57" s="85"/>
    </row>
    <row r="58" spans="1:19" x14ac:dyDescent="0.2">
      <c r="A58" s="77" t="s">
        <v>118</v>
      </c>
      <c r="B58" s="509"/>
      <c r="C58" s="79">
        <v>36</v>
      </c>
      <c r="D58" s="86"/>
      <c r="E58" s="351"/>
      <c r="F58" s="351"/>
      <c r="H58" s="347"/>
      <c r="K58" s="347"/>
      <c r="L58" s="353"/>
      <c r="M58" s="353"/>
      <c r="N58" s="347"/>
      <c r="O58" s="347"/>
      <c r="P58" s="347"/>
      <c r="Q58" s="347"/>
    </row>
    <row r="59" spans="1:19" x14ac:dyDescent="0.2">
      <c r="A59" s="77" t="s">
        <v>119</v>
      </c>
      <c r="B59" s="509"/>
      <c r="C59" s="79">
        <v>5</v>
      </c>
      <c r="D59" s="86"/>
      <c r="H59" s="348"/>
      <c r="I59" s="348"/>
      <c r="J59" s="348"/>
      <c r="P59" s="347"/>
      <c r="Q59" s="347"/>
    </row>
    <row r="60" spans="1:19" x14ac:dyDescent="0.2">
      <c r="A60" s="77" t="s">
        <v>121</v>
      </c>
      <c r="B60" s="509"/>
      <c r="C60" s="79">
        <v>5</v>
      </c>
      <c r="D60" s="86"/>
      <c r="E60" s="351"/>
      <c r="F60" s="351"/>
      <c r="G60" s="86"/>
      <c r="H60" s="348"/>
      <c r="I60" s="348"/>
      <c r="J60" s="586" t="s">
        <v>57</v>
      </c>
      <c r="K60" s="586"/>
      <c r="L60" s="586"/>
      <c r="M60" s="586"/>
      <c r="N60" s="586"/>
      <c r="O60" s="586"/>
      <c r="P60" s="347"/>
      <c r="Q60" s="347"/>
    </row>
    <row r="61" spans="1:19" ht="24.95" customHeight="1" x14ac:dyDescent="0.2">
      <c r="A61" s="83" t="s">
        <v>345</v>
      </c>
      <c r="B61" s="509"/>
      <c r="C61" s="79">
        <v>22</v>
      </c>
      <c r="E61" s="351"/>
      <c r="F61" s="351"/>
      <c r="G61" s="354"/>
      <c r="H61" s="348"/>
      <c r="I61" s="348"/>
      <c r="J61" s="98" t="s">
        <v>550</v>
      </c>
      <c r="K61" s="347"/>
      <c r="L61" s="347"/>
      <c r="M61" s="347"/>
      <c r="N61" s="347"/>
      <c r="O61" s="347"/>
      <c r="P61" s="347"/>
      <c r="Q61" s="347"/>
    </row>
    <row r="62" spans="1:19" x14ac:dyDescent="0.2">
      <c r="J62" s="277" t="s">
        <v>684</v>
      </c>
    </row>
    <row r="63" spans="1:19" s="70" customFormat="1" x14ac:dyDescent="0.2">
      <c r="J63" s="6" t="s">
        <v>687</v>
      </c>
      <c r="K63" s="87"/>
      <c r="L63" s="87"/>
      <c r="M63" s="87"/>
      <c r="N63" s="87"/>
      <c r="O63" s="81"/>
    </row>
    <row r="64" spans="1:19" s="70" customFormat="1" x14ac:dyDescent="0.2">
      <c r="A64" s="539" t="s">
        <v>690</v>
      </c>
      <c r="B64" s="540"/>
      <c r="C64" s="541" t="s">
        <v>106</v>
      </c>
      <c r="J64" s="6" t="s">
        <v>694</v>
      </c>
      <c r="K64" s="87"/>
      <c r="L64" s="87"/>
      <c r="M64" s="87"/>
      <c r="N64" s="87"/>
      <c r="O64" s="81"/>
    </row>
    <row r="65" spans="1:17" s="70" customFormat="1" ht="25.5" x14ac:dyDescent="0.2">
      <c r="A65" s="524" t="s">
        <v>689</v>
      </c>
      <c r="B65" s="532"/>
      <c r="C65" s="536">
        <v>257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713</v>
      </c>
      <c r="B68" s="71"/>
      <c r="C68" s="631" t="s">
        <v>721</v>
      </c>
      <c r="D68" s="631"/>
      <c r="E68" s="631"/>
      <c r="F68" s="631"/>
      <c r="K68" s="632" t="s">
        <v>717</v>
      </c>
      <c r="L68" s="632"/>
      <c r="M68" s="632"/>
      <c r="N68" s="632"/>
      <c r="O68" s="632"/>
      <c r="P68" s="632"/>
      <c r="Q68" s="523"/>
    </row>
    <row r="69" spans="1:17" s="70" customFormat="1" x14ac:dyDescent="0.2"/>
    <row r="70" spans="1:17" s="70" customFormat="1" x14ac:dyDescent="0.2">
      <c r="A70" s="71" t="s">
        <v>714</v>
      </c>
      <c r="B70" s="71"/>
      <c r="C70" s="631" t="s">
        <v>715</v>
      </c>
      <c r="D70" s="631"/>
      <c r="E70" s="631"/>
      <c r="F70" s="631"/>
      <c r="K70" s="632" t="s">
        <v>722</v>
      </c>
      <c r="L70" s="632"/>
      <c r="M70" s="632"/>
      <c r="N70" s="632"/>
      <c r="O70" s="632"/>
      <c r="P70" s="632"/>
      <c r="Q70" s="523"/>
    </row>
    <row r="71" spans="1:17" s="70" customFormat="1" x14ac:dyDescent="0.2">
      <c r="O71" s="543" t="s">
        <v>723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63" activePane="bottomRight" state="frozen"/>
      <selection pane="topRight" activeCell="C1" sqref="C1"/>
      <selection pane="bottomLeft" activeCell="A10" sqref="A10"/>
      <selection pane="bottomRight" activeCell="M177" sqref="M177"/>
    </sheetView>
  </sheetViews>
  <sheetFormatPr defaultColWidth="9.140625" defaultRowHeight="12.75" x14ac:dyDescent="0.2"/>
  <cols>
    <col min="1" max="1" width="44" style="277" customWidth="1"/>
    <col min="2" max="2" width="5.140625" style="277" customWidth="1"/>
    <col min="3" max="3" width="7.140625" style="277" customWidth="1"/>
    <col min="4" max="4" width="7.42578125" style="277" customWidth="1"/>
    <col min="5" max="5" width="7.5703125" style="277" customWidth="1"/>
    <col min="6" max="8" width="7" style="277" customWidth="1"/>
    <col min="9" max="11" width="8" style="277" customWidth="1"/>
    <col min="12" max="12" width="6.7109375" style="277" customWidth="1"/>
    <col min="13" max="13" width="7.28515625" style="277" customWidth="1"/>
    <col min="14" max="16" width="7.42578125" style="277" customWidth="1"/>
    <col min="17" max="17" width="7.140625" style="277" customWidth="1"/>
    <col min="18" max="18" width="6.7109375" style="277" customWidth="1"/>
    <col min="19" max="19" width="6" style="277" customWidth="1"/>
    <col min="20" max="20" width="6.5703125" style="277" customWidth="1"/>
    <col min="21" max="21" width="6.28515625" style="277" customWidth="1"/>
    <col min="22" max="28" width="6.7109375" style="277" customWidth="1"/>
    <col min="29" max="29" width="7.85546875" style="277" customWidth="1"/>
    <col min="30" max="16384" width="9.140625" style="277"/>
  </cols>
  <sheetData>
    <row r="1" spans="1:30" s="6" customFormat="1" ht="16.5" thickBot="1" x14ac:dyDescent="0.25">
      <c r="A1" s="659" t="s">
        <v>123</v>
      </c>
      <c r="B1" s="659"/>
      <c r="C1" s="659"/>
      <c r="D1" s="659"/>
      <c r="E1" s="659"/>
      <c r="F1" s="659"/>
      <c r="G1" s="659"/>
      <c r="H1" s="659"/>
      <c r="I1" s="659"/>
      <c r="J1" s="659"/>
      <c r="K1" s="204" t="s">
        <v>700</v>
      </c>
      <c r="L1" s="273" t="s">
        <v>43</v>
      </c>
      <c r="M1" s="205">
        <v>12</v>
      </c>
      <c r="N1" s="660" t="s">
        <v>701</v>
      </c>
      <c r="O1" s="660"/>
      <c r="P1" s="660"/>
      <c r="Q1" s="660"/>
      <c r="R1" s="367"/>
      <c r="T1" s="567" t="s">
        <v>250</v>
      </c>
      <c r="U1" s="567"/>
      <c r="V1" s="567"/>
    </row>
    <row r="2" spans="1:30" s="6" customFormat="1" ht="13.5" thickBot="1" x14ac:dyDescent="0.25">
      <c r="A2" s="367"/>
      <c r="B2" s="656" t="s">
        <v>124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8"/>
      <c r="T2" s="656" t="s">
        <v>125</v>
      </c>
      <c r="U2" s="657"/>
      <c r="V2" s="657"/>
      <c r="W2" s="657"/>
      <c r="X2" s="657"/>
      <c r="Y2" s="657"/>
      <c r="Z2" s="657"/>
      <c r="AA2" s="657"/>
      <c r="AB2" s="657"/>
      <c r="AC2" s="657"/>
      <c r="AD2" s="658"/>
    </row>
    <row r="3" spans="1:30" ht="12.75" customHeight="1" x14ac:dyDescent="0.2">
      <c r="A3" s="661" t="s">
        <v>126</v>
      </c>
      <c r="B3" s="669" t="s">
        <v>77</v>
      </c>
      <c r="C3" s="665" t="s">
        <v>127</v>
      </c>
      <c r="D3" s="688" t="s">
        <v>128</v>
      </c>
      <c r="E3" s="688"/>
      <c r="F3" s="688"/>
      <c r="G3" s="689"/>
      <c r="H3" s="664" t="s">
        <v>254</v>
      </c>
      <c r="I3" s="671" t="s">
        <v>404</v>
      </c>
      <c r="J3" s="675" t="s">
        <v>405</v>
      </c>
      <c r="K3" s="689" t="s">
        <v>0</v>
      </c>
      <c r="L3" s="696"/>
      <c r="M3" s="696"/>
      <c r="N3" s="697"/>
      <c r="O3" s="701" t="s">
        <v>129</v>
      </c>
      <c r="P3" s="702"/>
      <c r="Q3" s="664" t="s">
        <v>130</v>
      </c>
      <c r="R3" s="664" t="s">
        <v>81</v>
      </c>
      <c r="S3" s="692" t="s">
        <v>131</v>
      </c>
      <c r="T3" s="694" t="s">
        <v>132</v>
      </c>
      <c r="U3" s="695"/>
      <c r="V3" s="695" t="s">
        <v>352</v>
      </c>
      <c r="W3" s="695"/>
      <c r="X3" s="695"/>
      <c r="Y3" s="695"/>
      <c r="Z3" s="695"/>
      <c r="AA3" s="695"/>
      <c r="AB3" s="695"/>
      <c r="AC3" s="695"/>
      <c r="AD3" s="649" t="s">
        <v>133</v>
      </c>
    </row>
    <row r="4" spans="1:30" ht="26.25" customHeight="1" x14ac:dyDescent="0.2">
      <c r="A4" s="662"/>
      <c r="B4" s="670"/>
      <c r="C4" s="666"/>
      <c r="D4" s="663" t="s">
        <v>134</v>
      </c>
      <c r="E4" s="651" t="s">
        <v>135</v>
      </c>
      <c r="F4" s="652"/>
      <c r="G4" s="653"/>
      <c r="H4" s="655"/>
      <c r="I4" s="672"/>
      <c r="J4" s="676"/>
      <c r="K4" s="705" t="s">
        <v>389</v>
      </c>
      <c r="L4" s="654" t="s">
        <v>136</v>
      </c>
      <c r="M4" s="700" t="s">
        <v>137</v>
      </c>
      <c r="N4" s="700"/>
      <c r="O4" s="703"/>
      <c r="P4" s="704"/>
      <c r="Q4" s="655"/>
      <c r="R4" s="655"/>
      <c r="S4" s="693"/>
      <c r="T4" s="706" t="s">
        <v>134</v>
      </c>
      <c r="U4" s="654" t="s">
        <v>138</v>
      </c>
      <c r="V4" s="654" t="s">
        <v>139</v>
      </c>
      <c r="W4" s="654" t="s">
        <v>140</v>
      </c>
      <c r="X4" s="700" t="s">
        <v>141</v>
      </c>
      <c r="Y4" s="700"/>
      <c r="Z4" s="654" t="s">
        <v>142</v>
      </c>
      <c r="AA4" s="654" t="s">
        <v>143</v>
      </c>
      <c r="AB4" s="654" t="s">
        <v>144</v>
      </c>
      <c r="AC4" s="654" t="s">
        <v>145</v>
      </c>
      <c r="AD4" s="650"/>
    </row>
    <row r="5" spans="1:30" x14ac:dyDescent="0.2">
      <c r="A5" s="662"/>
      <c r="B5" s="670"/>
      <c r="C5" s="666"/>
      <c r="D5" s="663"/>
      <c r="E5" s="654" t="s">
        <v>351</v>
      </c>
      <c r="F5" s="663" t="s">
        <v>82</v>
      </c>
      <c r="G5" s="690" t="s">
        <v>146</v>
      </c>
      <c r="H5" s="655"/>
      <c r="I5" s="672"/>
      <c r="J5" s="676"/>
      <c r="K5" s="676"/>
      <c r="L5" s="655"/>
      <c r="M5" s="663" t="s">
        <v>139</v>
      </c>
      <c r="N5" s="654" t="s">
        <v>147</v>
      </c>
      <c r="O5" s="663" t="s">
        <v>148</v>
      </c>
      <c r="P5" s="663" t="s">
        <v>149</v>
      </c>
      <c r="Q5" s="655"/>
      <c r="R5" s="655"/>
      <c r="S5" s="693"/>
      <c r="T5" s="707"/>
      <c r="U5" s="655"/>
      <c r="V5" s="655"/>
      <c r="W5" s="655"/>
      <c r="X5" s="663" t="s">
        <v>134</v>
      </c>
      <c r="Y5" s="663" t="s">
        <v>340</v>
      </c>
      <c r="Z5" s="655"/>
      <c r="AA5" s="655"/>
      <c r="AB5" s="655"/>
      <c r="AC5" s="655"/>
      <c r="AD5" s="650"/>
    </row>
    <row r="6" spans="1:30" x14ac:dyDescent="0.2">
      <c r="A6" s="662"/>
      <c r="B6" s="670"/>
      <c r="C6" s="666"/>
      <c r="D6" s="663"/>
      <c r="E6" s="655"/>
      <c r="F6" s="663"/>
      <c r="G6" s="690"/>
      <c r="H6" s="655"/>
      <c r="I6" s="672"/>
      <c r="J6" s="676"/>
      <c r="K6" s="676"/>
      <c r="L6" s="655"/>
      <c r="M6" s="663"/>
      <c r="N6" s="655"/>
      <c r="O6" s="663"/>
      <c r="P6" s="663"/>
      <c r="Q6" s="655"/>
      <c r="R6" s="655"/>
      <c r="S6" s="693"/>
      <c r="T6" s="707"/>
      <c r="U6" s="655"/>
      <c r="V6" s="655"/>
      <c r="W6" s="655"/>
      <c r="X6" s="663"/>
      <c r="Y6" s="663"/>
      <c r="Z6" s="655"/>
      <c r="AA6" s="655"/>
      <c r="AB6" s="655"/>
      <c r="AC6" s="655"/>
      <c r="AD6" s="650"/>
    </row>
    <row r="7" spans="1:30" ht="57" customHeight="1" x14ac:dyDescent="0.2">
      <c r="A7" s="662"/>
      <c r="B7" s="670"/>
      <c r="C7" s="666"/>
      <c r="D7" s="663"/>
      <c r="E7" s="655"/>
      <c r="F7" s="663"/>
      <c r="G7" s="690"/>
      <c r="H7" s="655"/>
      <c r="I7" s="672"/>
      <c r="J7" s="676"/>
      <c r="K7" s="676"/>
      <c r="L7" s="655"/>
      <c r="M7" s="663"/>
      <c r="N7" s="655"/>
      <c r="O7" s="663"/>
      <c r="P7" s="663"/>
      <c r="Q7" s="655"/>
      <c r="R7" s="655"/>
      <c r="S7" s="693"/>
      <c r="T7" s="707"/>
      <c r="U7" s="655"/>
      <c r="V7" s="655"/>
      <c r="W7" s="655"/>
      <c r="X7" s="663"/>
      <c r="Y7" s="663"/>
      <c r="Z7" s="655"/>
      <c r="AA7" s="655"/>
      <c r="AB7" s="655"/>
      <c r="AC7" s="655"/>
      <c r="AD7" s="650"/>
    </row>
    <row r="8" spans="1:30" ht="49.5" customHeight="1" thickBot="1" x14ac:dyDescent="0.25">
      <c r="A8" s="662"/>
      <c r="B8" s="670"/>
      <c r="C8" s="666"/>
      <c r="D8" s="654"/>
      <c r="E8" s="655"/>
      <c r="F8" s="654"/>
      <c r="G8" s="691"/>
      <c r="H8" s="655"/>
      <c r="I8" s="672"/>
      <c r="J8" s="676"/>
      <c r="K8" s="676"/>
      <c r="L8" s="655"/>
      <c r="M8" s="654"/>
      <c r="N8" s="655"/>
      <c r="O8" s="654"/>
      <c r="P8" s="654"/>
      <c r="Q8" s="655"/>
      <c r="R8" s="655"/>
      <c r="S8" s="693"/>
      <c r="T8" s="707"/>
      <c r="U8" s="655"/>
      <c r="V8" s="655"/>
      <c r="W8" s="655"/>
      <c r="X8" s="654"/>
      <c r="Y8" s="654"/>
      <c r="Z8" s="655"/>
      <c r="AA8" s="655"/>
      <c r="AB8" s="655"/>
      <c r="AC8" s="655"/>
      <c r="AD8" s="650"/>
    </row>
    <row r="9" spans="1:30" ht="13.5" thickBot="1" x14ac:dyDescent="0.25">
      <c r="A9" s="473" t="s">
        <v>46</v>
      </c>
      <c r="B9" s="474" t="s">
        <v>47</v>
      </c>
      <c r="C9" s="473">
        <v>1</v>
      </c>
      <c r="D9" s="475">
        <v>2</v>
      </c>
      <c r="E9" s="475">
        <v>3</v>
      </c>
      <c r="F9" s="475">
        <v>4</v>
      </c>
      <c r="G9" s="475">
        <v>5</v>
      </c>
      <c r="H9" s="475">
        <v>6</v>
      </c>
      <c r="I9" s="475">
        <v>7</v>
      </c>
      <c r="J9" s="475">
        <v>8</v>
      </c>
      <c r="K9" s="475">
        <v>9</v>
      </c>
      <c r="L9" s="475">
        <v>10</v>
      </c>
      <c r="M9" s="475">
        <v>11</v>
      </c>
      <c r="N9" s="475">
        <v>12</v>
      </c>
      <c r="O9" s="475">
        <v>13</v>
      </c>
      <c r="P9" s="475">
        <v>14</v>
      </c>
      <c r="Q9" s="475">
        <v>15</v>
      </c>
      <c r="R9" s="475">
        <v>16</v>
      </c>
      <c r="S9" s="474">
        <v>17</v>
      </c>
      <c r="T9" s="473">
        <v>18</v>
      </c>
      <c r="U9" s="475">
        <v>19</v>
      </c>
      <c r="V9" s="475">
        <v>20</v>
      </c>
      <c r="W9" s="475">
        <v>21</v>
      </c>
      <c r="X9" s="475">
        <v>22</v>
      </c>
      <c r="Y9" s="475">
        <v>23</v>
      </c>
      <c r="Z9" s="475">
        <v>24</v>
      </c>
      <c r="AA9" s="475">
        <v>25</v>
      </c>
      <c r="AB9" s="475">
        <v>26</v>
      </c>
      <c r="AC9" s="475">
        <v>27</v>
      </c>
      <c r="AD9" s="474">
        <v>28</v>
      </c>
    </row>
    <row r="10" spans="1:30" ht="33" x14ac:dyDescent="0.25">
      <c r="A10" s="470" t="s">
        <v>408</v>
      </c>
      <c r="B10" s="471" t="s">
        <v>93</v>
      </c>
      <c r="C10" s="455">
        <v>0</v>
      </c>
      <c r="D10" s="456">
        <v>0</v>
      </c>
      <c r="E10" s="456">
        <v>0</v>
      </c>
      <c r="F10" s="456">
        <v>0</v>
      </c>
      <c r="G10" s="456">
        <v>0</v>
      </c>
      <c r="H10" s="456">
        <v>0</v>
      </c>
      <c r="I10" s="457">
        <f>D10+H10</f>
        <v>0</v>
      </c>
      <c r="J10" s="430">
        <f>I10+C10</f>
        <v>0</v>
      </c>
      <c r="K10" s="430">
        <f>L10+M10</f>
        <v>0</v>
      </c>
      <c r="L10" s="456">
        <v>0</v>
      </c>
      <c r="M10" s="456">
        <v>0</v>
      </c>
      <c r="N10" s="456">
        <v>0</v>
      </c>
      <c r="O10" s="456">
        <v>0</v>
      </c>
      <c r="P10" s="456">
        <v>0</v>
      </c>
      <c r="Q10" s="456">
        <v>0</v>
      </c>
      <c r="R10" s="456">
        <v>0</v>
      </c>
      <c r="S10" s="458">
        <f>J10-K10</f>
        <v>0</v>
      </c>
      <c r="T10" s="455">
        <v>0</v>
      </c>
      <c r="U10" s="456">
        <v>0</v>
      </c>
      <c r="V10" s="457">
        <f>X10+AA10+Z10+AB10+AC10</f>
        <v>0</v>
      </c>
      <c r="W10" s="456">
        <v>0</v>
      </c>
      <c r="X10" s="456">
        <v>0</v>
      </c>
      <c r="Y10" s="456">
        <v>0</v>
      </c>
      <c r="Z10" s="456">
        <v>0</v>
      </c>
      <c r="AA10" s="456">
        <v>0</v>
      </c>
      <c r="AB10" s="456">
        <v>0</v>
      </c>
      <c r="AC10" s="456">
        <v>0</v>
      </c>
      <c r="AD10" s="472">
        <v>0</v>
      </c>
    </row>
    <row r="11" spans="1:30" ht="33" x14ac:dyDescent="0.25">
      <c r="A11" s="395" t="s">
        <v>409</v>
      </c>
      <c r="B11" s="396" t="s">
        <v>95</v>
      </c>
      <c r="C11" s="443">
        <v>0</v>
      </c>
      <c r="D11" s="444">
        <v>2</v>
      </c>
      <c r="E11" s="444">
        <v>0</v>
      </c>
      <c r="F11" s="444">
        <v>2</v>
      </c>
      <c r="G11" s="444">
        <v>0</v>
      </c>
      <c r="H11" s="444">
        <v>0</v>
      </c>
      <c r="I11" s="445">
        <f t="shared" ref="I11:I68" si="0">D11+H11</f>
        <v>2</v>
      </c>
      <c r="J11" s="428">
        <f t="shared" ref="J11:J68" si="1">I11+C11</f>
        <v>2</v>
      </c>
      <c r="K11" s="428">
        <f t="shared" ref="K11:K68" si="2">L11+M11</f>
        <v>2</v>
      </c>
      <c r="L11" s="444">
        <v>1</v>
      </c>
      <c r="M11" s="444">
        <v>1</v>
      </c>
      <c r="N11" s="444">
        <v>1</v>
      </c>
      <c r="O11" s="444">
        <v>0</v>
      </c>
      <c r="P11" s="444">
        <v>0</v>
      </c>
      <c r="Q11" s="444">
        <v>2</v>
      </c>
      <c r="R11" s="444">
        <v>1</v>
      </c>
      <c r="S11" s="446">
        <f t="shared" ref="S11:S68" si="3">J11-K11</f>
        <v>0</v>
      </c>
      <c r="T11" s="443">
        <v>2</v>
      </c>
      <c r="U11" s="444">
        <v>0</v>
      </c>
      <c r="V11" s="445">
        <f t="shared" ref="V11:V68" si="4">X11+AA11+Z11+AB11+AC11</f>
        <v>2</v>
      </c>
      <c r="W11" s="444">
        <v>0</v>
      </c>
      <c r="X11" s="444">
        <v>0</v>
      </c>
      <c r="Y11" s="444">
        <v>0</v>
      </c>
      <c r="Z11" s="444">
        <v>0</v>
      </c>
      <c r="AA11" s="444">
        <v>0</v>
      </c>
      <c r="AB11" s="444">
        <v>2</v>
      </c>
      <c r="AC11" s="444">
        <v>0</v>
      </c>
      <c r="AD11" s="447">
        <v>2</v>
      </c>
    </row>
    <row r="12" spans="1:30" ht="16.5" x14ac:dyDescent="0.25">
      <c r="A12" s="397" t="s">
        <v>676</v>
      </c>
      <c r="B12" s="398" t="s">
        <v>150</v>
      </c>
      <c r="C12" s="419">
        <v>0</v>
      </c>
      <c r="D12" s="418">
        <v>0</v>
      </c>
      <c r="E12" s="418">
        <v>0</v>
      </c>
      <c r="F12" s="418">
        <v>0</v>
      </c>
      <c r="G12" s="418">
        <v>0</v>
      </c>
      <c r="H12" s="418">
        <v>0</v>
      </c>
      <c r="I12" s="427">
        <f t="shared" si="0"/>
        <v>0</v>
      </c>
      <c r="J12" s="428">
        <f t="shared" si="1"/>
        <v>0</v>
      </c>
      <c r="K12" s="428">
        <f t="shared" si="2"/>
        <v>0</v>
      </c>
      <c r="L12" s="418">
        <v>0</v>
      </c>
      <c r="M12" s="418">
        <v>0</v>
      </c>
      <c r="N12" s="418">
        <v>0</v>
      </c>
      <c r="O12" s="418">
        <v>0</v>
      </c>
      <c r="P12" s="418">
        <v>0</v>
      </c>
      <c r="Q12" s="418">
        <v>0</v>
      </c>
      <c r="R12" s="418">
        <v>0</v>
      </c>
      <c r="S12" s="431">
        <f t="shared" si="3"/>
        <v>0</v>
      </c>
      <c r="T12" s="419">
        <v>0</v>
      </c>
      <c r="U12" s="418">
        <v>0</v>
      </c>
      <c r="V12" s="427">
        <f t="shared" si="4"/>
        <v>0</v>
      </c>
      <c r="W12" s="418">
        <v>0</v>
      </c>
      <c r="X12" s="418">
        <v>0</v>
      </c>
      <c r="Y12" s="418">
        <v>0</v>
      </c>
      <c r="Z12" s="418">
        <v>0</v>
      </c>
      <c r="AA12" s="418">
        <v>0</v>
      </c>
      <c r="AB12" s="418">
        <v>0</v>
      </c>
      <c r="AC12" s="418">
        <v>0</v>
      </c>
      <c r="AD12" s="420">
        <v>0</v>
      </c>
    </row>
    <row r="13" spans="1:30" ht="15" x14ac:dyDescent="0.25">
      <c r="A13" s="399" t="s">
        <v>617</v>
      </c>
      <c r="B13" s="398" t="s">
        <v>410</v>
      </c>
      <c r="C13" s="419">
        <v>0</v>
      </c>
      <c r="D13" s="418">
        <v>0</v>
      </c>
      <c r="E13" s="418">
        <v>0</v>
      </c>
      <c r="F13" s="418">
        <v>0</v>
      </c>
      <c r="G13" s="418">
        <v>0</v>
      </c>
      <c r="H13" s="418">
        <v>0</v>
      </c>
      <c r="I13" s="427">
        <f t="shared" si="0"/>
        <v>0</v>
      </c>
      <c r="J13" s="428">
        <f t="shared" si="1"/>
        <v>0</v>
      </c>
      <c r="K13" s="428">
        <f t="shared" si="2"/>
        <v>0</v>
      </c>
      <c r="L13" s="418">
        <v>0</v>
      </c>
      <c r="M13" s="418">
        <v>0</v>
      </c>
      <c r="N13" s="418">
        <v>0</v>
      </c>
      <c r="O13" s="418">
        <v>0</v>
      </c>
      <c r="P13" s="418">
        <v>0</v>
      </c>
      <c r="Q13" s="418">
        <v>0</v>
      </c>
      <c r="R13" s="418">
        <v>0</v>
      </c>
      <c r="S13" s="431">
        <f t="shared" si="3"/>
        <v>0</v>
      </c>
      <c r="T13" s="419">
        <v>0</v>
      </c>
      <c r="U13" s="418">
        <v>0</v>
      </c>
      <c r="V13" s="427">
        <f t="shared" si="4"/>
        <v>0</v>
      </c>
      <c r="W13" s="418">
        <v>0</v>
      </c>
      <c r="X13" s="418">
        <v>0</v>
      </c>
      <c r="Y13" s="418">
        <v>0</v>
      </c>
      <c r="Z13" s="418">
        <v>0</v>
      </c>
      <c r="AA13" s="418">
        <v>0</v>
      </c>
      <c r="AB13" s="418">
        <v>0</v>
      </c>
      <c r="AC13" s="418">
        <v>0</v>
      </c>
      <c r="AD13" s="420">
        <v>0</v>
      </c>
    </row>
    <row r="14" spans="1:30" ht="16.5" x14ac:dyDescent="0.25">
      <c r="A14" s="395" t="s">
        <v>411</v>
      </c>
      <c r="B14" s="396" t="s">
        <v>96</v>
      </c>
      <c r="C14" s="443">
        <v>0</v>
      </c>
      <c r="D14" s="444">
        <v>1</v>
      </c>
      <c r="E14" s="444">
        <v>0</v>
      </c>
      <c r="F14" s="444">
        <v>1</v>
      </c>
      <c r="G14" s="444">
        <v>0</v>
      </c>
      <c r="H14" s="444">
        <v>0</v>
      </c>
      <c r="I14" s="445">
        <f t="shared" si="0"/>
        <v>1</v>
      </c>
      <c r="J14" s="428">
        <f t="shared" si="1"/>
        <v>1</v>
      </c>
      <c r="K14" s="428">
        <f t="shared" si="2"/>
        <v>1</v>
      </c>
      <c r="L14" s="444">
        <v>0</v>
      </c>
      <c r="M14" s="444">
        <v>1</v>
      </c>
      <c r="N14" s="444">
        <v>0</v>
      </c>
      <c r="O14" s="444">
        <v>0</v>
      </c>
      <c r="P14" s="444">
        <v>0</v>
      </c>
      <c r="Q14" s="444">
        <v>1</v>
      </c>
      <c r="R14" s="444">
        <v>0</v>
      </c>
      <c r="S14" s="446">
        <f t="shared" si="3"/>
        <v>0</v>
      </c>
      <c r="T14" s="443">
        <v>1</v>
      </c>
      <c r="U14" s="444">
        <v>0</v>
      </c>
      <c r="V14" s="445">
        <f t="shared" si="4"/>
        <v>0</v>
      </c>
      <c r="W14" s="444">
        <v>0</v>
      </c>
      <c r="X14" s="444">
        <v>0</v>
      </c>
      <c r="Y14" s="444">
        <v>0</v>
      </c>
      <c r="Z14" s="444">
        <v>0</v>
      </c>
      <c r="AA14" s="444">
        <v>0</v>
      </c>
      <c r="AB14" s="444">
        <v>0</v>
      </c>
      <c r="AC14" s="444">
        <v>0</v>
      </c>
      <c r="AD14" s="447">
        <v>0</v>
      </c>
    </row>
    <row r="15" spans="1:30" ht="16.5" x14ac:dyDescent="0.25">
      <c r="A15" s="400" t="s">
        <v>677</v>
      </c>
      <c r="B15" s="401" t="s">
        <v>412</v>
      </c>
      <c r="C15" s="419">
        <v>0</v>
      </c>
      <c r="D15" s="418">
        <v>0</v>
      </c>
      <c r="E15" s="418">
        <v>0</v>
      </c>
      <c r="F15" s="418">
        <v>0</v>
      </c>
      <c r="G15" s="418">
        <v>0</v>
      </c>
      <c r="H15" s="418">
        <v>0</v>
      </c>
      <c r="I15" s="427">
        <f t="shared" si="0"/>
        <v>0</v>
      </c>
      <c r="J15" s="428">
        <f t="shared" si="1"/>
        <v>0</v>
      </c>
      <c r="K15" s="428">
        <f t="shared" si="2"/>
        <v>0</v>
      </c>
      <c r="L15" s="418">
        <v>0</v>
      </c>
      <c r="M15" s="418">
        <v>0</v>
      </c>
      <c r="N15" s="418">
        <v>0</v>
      </c>
      <c r="O15" s="418">
        <v>0</v>
      </c>
      <c r="P15" s="418">
        <v>0</v>
      </c>
      <c r="Q15" s="418">
        <v>0</v>
      </c>
      <c r="R15" s="418">
        <v>0</v>
      </c>
      <c r="S15" s="431">
        <f t="shared" si="3"/>
        <v>0</v>
      </c>
      <c r="T15" s="419">
        <v>0</v>
      </c>
      <c r="U15" s="418">
        <v>0</v>
      </c>
      <c r="V15" s="427">
        <f t="shared" si="4"/>
        <v>0</v>
      </c>
      <c r="W15" s="418">
        <v>0</v>
      </c>
      <c r="X15" s="418">
        <v>0</v>
      </c>
      <c r="Y15" s="418">
        <v>0</v>
      </c>
      <c r="Z15" s="418">
        <v>0</v>
      </c>
      <c r="AA15" s="418">
        <v>0</v>
      </c>
      <c r="AB15" s="418">
        <v>0</v>
      </c>
      <c r="AC15" s="418">
        <v>0</v>
      </c>
      <c r="AD15" s="420">
        <v>0</v>
      </c>
    </row>
    <row r="16" spans="1:30" ht="63.75" x14ac:dyDescent="0.25">
      <c r="A16" s="402" t="s">
        <v>618</v>
      </c>
      <c r="B16" s="401" t="s">
        <v>413</v>
      </c>
      <c r="C16" s="419">
        <v>0</v>
      </c>
      <c r="D16" s="418">
        <v>0</v>
      </c>
      <c r="E16" s="418">
        <v>0</v>
      </c>
      <c r="F16" s="418">
        <v>0</v>
      </c>
      <c r="G16" s="418">
        <v>0</v>
      </c>
      <c r="H16" s="418">
        <v>0</v>
      </c>
      <c r="I16" s="427">
        <f t="shared" si="0"/>
        <v>0</v>
      </c>
      <c r="J16" s="428">
        <f t="shared" si="1"/>
        <v>0</v>
      </c>
      <c r="K16" s="428">
        <f t="shared" si="2"/>
        <v>0</v>
      </c>
      <c r="L16" s="418">
        <v>0</v>
      </c>
      <c r="M16" s="418">
        <v>0</v>
      </c>
      <c r="N16" s="418">
        <v>0</v>
      </c>
      <c r="O16" s="418">
        <v>0</v>
      </c>
      <c r="P16" s="418">
        <v>0</v>
      </c>
      <c r="Q16" s="418">
        <v>0</v>
      </c>
      <c r="R16" s="418">
        <v>0</v>
      </c>
      <c r="S16" s="431">
        <f t="shared" si="3"/>
        <v>0</v>
      </c>
      <c r="T16" s="419">
        <v>0</v>
      </c>
      <c r="U16" s="418">
        <v>0</v>
      </c>
      <c r="V16" s="427">
        <f t="shared" si="4"/>
        <v>0</v>
      </c>
      <c r="W16" s="418">
        <v>0</v>
      </c>
      <c r="X16" s="418">
        <v>0</v>
      </c>
      <c r="Y16" s="418">
        <v>0</v>
      </c>
      <c r="Z16" s="418">
        <v>0</v>
      </c>
      <c r="AA16" s="418">
        <v>0</v>
      </c>
      <c r="AB16" s="418">
        <v>0</v>
      </c>
      <c r="AC16" s="418">
        <v>0</v>
      </c>
      <c r="AD16" s="420">
        <v>0</v>
      </c>
    </row>
    <row r="17" spans="1:30" ht="38.25" x14ac:dyDescent="0.25">
      <c r="A17" s="402" t="s">
        <v>619</v>
      </c>
      <c r="B17" s="401" t="s">
        <v>414</v>
      </c>
      <c r="C17" s="419">
        <v>0</v>
      </c>
      <c r="D17" s="418">
        <v>0</v>
      </c>
      <c r="E17" s="418">
        <v>0</v>
      </c>
      <c r="F17" s="418">
        <v>0</v>
      </c>
      <c r="G17" s="418">
        <v>0</v>
      </c>
      <c r="H17" s="418">
        <v>0</v>
      </c>
      <c r="I17" s="427">
        <f t="shared" si="0"/>
        <v>0</v>
      </c>
      <c r="J17" s="428">
        <f t="shared" si="1"/>
        <v>0</v>
      </c>
      <c r="K17" s="428">
        <f t="shared" si="2"/>
        <v>0</v>
      </c>
      <c r="L17" s="418">
        <v>0</v>
      </c>
      <c r="M17" s="418">
        <v>0</v>
      </c>
      <c r="N17" s="418">
        <v>0</v>
      </c>
      <c r="O17" s="418">
        <v>0</v>
      </c>
      <c r="P17" s="418">
        <v>0</v>
      </c>
      <c r="Q17" s="418">
        <v>0</v>
      </c>
      <c r="R17" s="418">
        <v>0</v>
      </c>
      <c r="S17" s="431">
        <f t="shared" si="3"/>
        <v>0</v>
      </c>
      <c r="T17" s="419">
        <v>0</v>
      </c>
      <c r="U17" s="418">
        <v>0</v>
      </c>
      <c r="V17" s="427">
        <f t="shared" si="4"/>
        <v>0</v>
      </c>
      <c r="W17" s="418">
        <v>0</v>
      </c>
      <c r="X17" s="418">
        <v>0</v>
      </c>
      <c r="Y17" s="418">
        <v>0</v>
      </c>
      <c r="Z17" s="418">
        <v>0</v>
      </c>
      <c r="AA17" s="418">
        <v>0</v>
      </c>
      <c r="AB17" s="418">
        <v>0</v>
      </c>
      <c r="AC17" s="418">
        <v>0</v>
      </c>
      <c r="AD17" s="420">
        <v>0</v>
      </c>
    </row>
    <row r="18" spans="1:30" ht="51" x14ac:dyDescent="0.25">
      <c r="A18" s="402" t="s">
        <v>620</v>
      </c>
      <c r="B18" s="401" t="s">
        <v>415</v>
      </c>
      <c r="C18" s="419">
        <v>0</v>
      </c>
      <c r="D18" s="418">
        <v>0</v>
      </c>
      <c r="E18" s="418">
        <v>0</v>
      </c>
      <c r="F18" s="418">
        <v>0</v>
      </c>
      <c r="G18" s="418">
        <v>0</v>
      </c>
      <c r="H18" s="418">
        <v>0</v>
      </c>
      <c r="I18" s="427">
        <f t="shared" si="0"/>
        <v>0</v>
      </c>
      <c r="J18" s="428">
        <f t="shared" si="1"/>
        <v>0</v>
      </c>
      <c r="K18" s="428">
        <f t="shared" si="2"/>
        <v>0</v>
      </c>
      <c r="L18" s="418">
        <v>0</v>
      </c>
      <c r="M18" s="418">
        <v>0</v>
      </c>
      <c r="N18" s="418">
        <v>0</v>
      </c>
      <c r="O18" s="418">
        <v>0</v>
      </c>
      <c r="P18" s="418">
        <v>0</v>
      </c>
      <c r="Q18" s="418">
        <v>0</v>
      </c>
      <c r="R18" s="418">
        <v>0</v>
      </c>
      <c r="S18" s="431">
        <f t="shared" si="3"/>
        <v>0</v>
      </c>
      <c r="T18" s="419">
        <v>0</v>
      </c>
      <c r="U18" s="418">
        <v>0</v>
      </c>
      <c r="V18" s="427">
        <f t="shared" si="4"/>
        <v>0</v>
      </c>
      <c r="W18" s="418">
        <v>0</v>
      </c>
      <c r="X18" s="418">
        <v>0</v>
      </c>
      <c r="Y18" s="418">
        <v>0</v>
      </c>
      <c r="Z18" s="418">
        <v>0</v>
      </c>
      <c r="AA18" s="418">
        <v>0</v>
      </c>
      <c r="AB18" s="418">
        <v>0</v>
      </c>
      <c r="AC18" s="418">
        <v>0</v>
      </c>
      <c r="AD18" s="420">
        <v>0</v>
      </c>
    </row>
    <row r="19" spans="1:30" ht="25.5" x14ac:dyDescent="0.25">
      <c r="A19" s="402" t="s">
        <v>621</v>
      </c>
      <c r="B19" s="401" t="s">
        <v>416</v>
      </c>
      <c r="C19" s="419">
        <v>0</v>
      </c>
      <c r="D19" s="418">
        <v>0</v>
      </c>
      <c r="E19" s="418">
        <v>0</v>
      </c>
      <c r="F19" s="418">
        <v>0</v>
      </c>
      <c r="G19" s="418">
        <v>0</v>
      </c>
      <c r="H19" s="418">
        <v>0</v>
      </c>
      <c r="I19" s="427">
        <f t="shared" ref="I19:I43" si="5">D19+H19</f>
        <v>0</v>
      </c>
      <c r="J19" s="428">
        <f t="shared" ref="J19:J43" si="6">I19+C19</f>
        <v>0</v>
      </c>
      <c r="K19" s="428">
        <f t="shared" ref="K19:K43" si="7">L19+M19</f>
        <v>0</v>
      </c>
      <c r="L19" s="418">
        <v>0</v>
      </c>
      <c r="M19" s="418">
        <v>0</v>
      </c>
      <c r="N19" s="418">
        <v>0</v>
      </c>
      <c r="O19" s="418">
        <v>0</v>
      </c>
      <c r="P19" s="418">
        <v>0</v>
      </c>
      <c r="Q19" s="418">
        <v>0</v>
      </c>
      <c r="R19" s="418">
        <v>0</v>
      </c>
      <c r="S19" s="431">
        <f t="shared" ref="S19:S43" si="8">J19-K19</f>
        <v>0</v>
      </c>
      <c r="T19" s="419">
        <v>0</v>
      </c>
      <c r="U19" s="418">
        <v>0</v>
      </c>
      <c r="V19" s="427">
        <f t="shared" ref="V19:V43" si="9">X19+AA19+Z19+AB19+AC19</f>
        <v>0</v>
      </c>
      <c r="W19" s="418">
        <v>0</v>
      </c>
      <c r="X19" s="418">
        <v>0</v>
      </c>
      <c r="Y19" s="418">
        <v>0</v>
      </c>
      <c r="Z19" s="418">
        <v>0</v>
      </c>
      <c r="AA19" s="418">
        <v>0</v>
      </c>
      <c r="AB19" s="418">
        <v>0</v>
      </c>
      <c r="AC19" s="418">
        <v>0</v>
      </c>
      <c r="AD19" s="420">
        <v>0</v>
      </c>
    </row>
    <row r="20" spans="1:30" ht="15" x14ac:dyDescent="0.25">
      <c r="A20" s="403" t="s">
        <v>622</v>
      </c>
      <c r="B20" s="401" t="s">
        <v>417</v>
      </c>
      <c r="C20" s="419">
        <v>0</v>
      </c>
      <c r="D20" s="418">
        <v>0</v>
      </c>
      <c r="E20" s="418">
        <v>0</v>
      </c>
      <c r="F20" s="418">
        <v>0</v>
      </c>
      <c r="G20" s="418">
        <v>0</v>
      </c>
      <c r="H20" s="418">
        <v>0</v>
      </c>
      <c r="I20" s="427">
        <f t="shared" si="5"/>
        <v>0</v>
      </c>
      <c r="J20" s="428">
        <f t="shared" si="6"/>
        <v>0</v>
      </c>
      <c r="K20" s="428">
        <f t="shared" si="7"/>
        <v>0</v>
      </c>
      <c r="L20" s="418">
        <v>0</v>
      </c>
      <c r="M20" s="418">
        <v>0</v>
      </c>
      <c r="N20" s="418">
        <v>0</v>
      </c>
      <c r="O20" s="418">
        <v>0</v>
      </c>
      <c r="P20" s="418">
        <v>0</v>
      </c>
      <c r="Q20" s="418">
        <v>0</v>
      </c>
      <c r="R20" s="418">
        <v>0</v>
      </c>
      <c r="S20" s="431">
        <f t="shared" si="8"/>
        <v>0</v>
      </c>
      <c r="T20" s="419">
        <v>0</v>
      </c>
      <c r="U20" s="418">
        <v>0</v>
      </c>
      <c r="V20" s="427">
        <f t="shared" si="9"/>
        <v>0</v>
      </c>
      <c r="W20" s="418">
        <v>0</v>
      </c>
      <c r="X20" s="418">
        <v>0</v>
      </c>
      <c r="Y20" s="418">
        <v>0</v>
      </c>
      <c r="Z20" s="418">
        <v>0</v>
      </c>
      <c r="AA20" s="418">
        <v>0</v>
      </c>
      <c r="AB20" s="418">
        <v>0</v>
      </c>
      <c r="AC20" s="418">
        <v>0</v>
      </c>
      <c r="AD20" s="420">
        <v>0</v>
      </c>
    </row>
    <row r="21" spans="1:30" ht="15" x14ac:dyDescent="0.25">
      <c r="A21" s="403" t="s">
        <v>623</v>
      </c>
      <c r="B21" s="401" t="s">
        <v>418</v>
      </c>
      <c r="C21" s="419">
        <v>0</v>
      </c>
      <c r="D21" s="418">
        <v>0</v>
      </c>
      <c r="E21" s="418">
        <v>0</v>
      </c>
      <c r="F21" s="418">
        <v>0</v>
      </c>
      <c r="G21" s="418">
        <v>0</v>
      </c>
      <c r="H21" s="418">
        <v>0</v>
      </c>
      <c r="I21" s="427">
        <f t="shared" si="5"/>
        <v>0</v>
      </c>
      <c r="J21" s="428">
        <f t="shared" si="6"/>
        <v>0</v>
      </c>
      <c r="K21" s="428">
        <f t="shared" si="7"/>
        <v>0</v>
      </c>
      <c r="L21" s="418">
        <v>0</v>
      </c>
      <c r="M21" s="418">
        <v>0</v>
      </c>
      <c r="N21" s="418">
        <v>0</v>
      </c>
      <c r="O21" s="418">
        <v>0</v>
      </c>
      <c r="P21" s="418">
        <v>0</v>
      </c>
      <c r="Q21" s="418">
        <v>0</v>
      </c>
      <c r="R21" s="418">
        <v>0</v>
      </c>
      <c r="S21" s="431">
        <f t="shared" si="8"/>
        <v>0</v>
      </c>
      <c r="T21" s="419">
        <v>0</v>
      </c>
      <c r="U21" s="418">
        <v>0</v>
      </c>
      <c r="V21" s="427">
        <f t="shared" si="9"/>
        <v>0</v>
      </c>
      <c r="W21" s="418">
        <v>0</v>
      </c>
      <c r="X21" s="418">
        <v>0</v>
      </c>
      <c r="Y21" s="418">
        <v>0</v>
      </c>
      <c r="Z21" s="418">
        <v>0</v>
      </c>
      <c r="AA21" s="418">
        <v>0</v>
      </c>
      <c r="AB21" s="418">
        <v>0</v>
      </c>
      <c r="AC21" s="418">
        <v>0</v>
      </c>
      <c r="AD21" s="420">
        <v>0</v>
      </c>
    </row>
    <row r="22" spans="1:30" ht="15" x14ac:dyDescent="0.25">
      <c r="A22" s="403" t="s">
        <v>624</v>
      </c>
      <c r="B22" s="398" t="s">
        <v>419</v>
      </c>
      <c r="C22" s="419">
        <v>0</v>
      </c>
      <c r="D22" s="418">
        <v>0</v>
      </c>
      <c r="E22" s="418">
        <v>0</v>
      </c>
      <c r="F22" s="418">
        <v>0</v>
      </c>
      <c r="G22" s="418">
        <v>0</v>
      </c>
      <c r="H22" s="418">
        <v>0</v>
      </c>
      <c r="I22" s="427">
        <f t="shared" si="5"/>
        <v>0</v>
      </c>
      <c r="J22" s="428">
        <f t="shared" si="6"/>
        <v>0</v>
      </c>
      <c r="K22" s="428">
        <f t="shared" si="7"/>
        <v>0</v>
      </c>
      <c r="L22" s="418">
        <v>0</v>
      </c>
      <c r="M22" s="418">
        <v>0</v>
      </c>
      <c r="N22" s="418">
        <v>0</v>
      </c>
      <c r="O22" s="418">
        <v>0</v>
      </c>
      <c r="P22" s="418">
        <v>0</v>
      </c>
      <c r="Q22" s="418">
        <v>0</v>
      </c>
      <c r="R22" s="418">
        <v>0</v>
      </c>
      <c r="S22" s="431">
        <f t="shared" si="8"/>
        <v>0</v>
      </c>
      <c r="T22" s="419">
        <v>0</v>
      </c>
      <c r="U22" s="418">
        <v>0</v>
      </c>
      <c r="V22" s="427">
        <f t="shared" si="9"/>
        <v>0</v>
      </c>
      <c r="W22" s="418">
        <v>0</v>
      </c>
      <c r="X22" s="418">
        <v>0</v>
      </c>
      <c r="Y22" s="418">
        <v>0</v>
      </c>
      <c r="Z22" s="418">
        <v>0</v>
      </c>
      <c r="AA22" s="418">
        <v>0</v>
      </c>
      <c r="AB22" s="418">
        <v>0</v>
      </c>
      <c r="AC22" s="418">
        <v>0</v>
      </c>
      <c r="AD22" s="420">
        <v>0</v>
      </c>
    </row>
    <row r="23" spans="1:30" ht="15" x14ac:dyDescent="0.25">
      <c r="A23" s="403" t="s">
        <v>625</v>
      </c>
      <c r="B23" s="398" t="s">
        <v>420</v>
      </c>
      <c r="C23" s="419">
        <v>0</v>
      </c>
      <c r="D23" s="418">
        <v>0</v>
      </c>
      <c r="E23" s="418">
        <v>0</v>
      </c>
      <c r="F23" s="418">
        <v>0</v>
      </c>
      <c r="G23" s="418">
        <v>0</v>
      </c>
      <c r="H23" s="418">
        <v>0</v>
      </c>
      <c r="I23" s="427">
        <f t="shared" si="5"/>
        <v>0</v>
      </c>
      <c r="J23" s="428">
        <f t="shared" si="6"/>
        <v>0</v>
      </c>
      <c r="K23" s="428">
        <f t="shared" si="7"/>
        <v>0</v>
      </c>
      <c r="L23" s="418">
        <v>0</v>
      </c>
      <c r="M23" s="418">
        <v>0</v>
      </c>
      <c r="N23" s="418">
        <v>0</v>
      </c>
      <c r="O23" s="418">
        <v>0</v>
      </c>
      <c r="P23" s="418">
        <v>0</v>
      </c>
      <c r="Q23" s="418">
        <v>0</v>
      </c>
      <c r="R23" s="418">
        <v>0</v>
      </c>
      <c r="S23" s="431">
        <f t="shared" si="8"/>
        <v>0</v>
      </c>
      <c r="T23" s="419">
        <v>0</v>
      </c>
      <c r="U23" s="418">
        <v>0</v>
      </c>
      <c r="V23" s="427">
        <f t="shared" si="9"/>
        <v>0</v>
      </c>
      <c r="W23" s="418">
        <v>0</v>
      </c>
      <c r="X23" s="418">
        <v>0</v>
      </c>
      <c r="Y23" s="418">
        <v>0</v>
      </c>
      <c r="Z23" s="418">
        <v>0</v>
      </c>
      <c r="AA23" s="418">
        <v>0</v>
      </c>
      <c r="AB23" s="418">
        <v>0</v>
      </c>
      <c r="AC23" s="418">
        <v>0</v>
      </c>
      <c r="AD23" s="420">
        <v>0</v>
      </c>
    </row>
    <row r="24" spans="1:30" ht="15" x14ac:dyDescent="0.25">
      <c r="A24" s="403" t="s">
        <v>626</v>
      </c>
      <c r="B24" s="398" t="s">
        <v>421</v>
      </c>
      <c r="C24" s="419">
        <v>0</v>
      </c>
      <c r="D24" s="418">
        <v>0</v>
      </c>
      <c r="E24" s="418">
        <v>0</v>
      </c>
      <c r="F24" s="418">
        <v>0</v>
      </c>
      <c r="G24" s="418">
        <v>0</v>
      </c>
      <c r="H24" s="418">
        <v>0</v>
      </c>
      <c r="I24" s="427">
        <f t="shared" si="5"/>
        <v>0</v>
      </c>
      <c r="J24" s="428">
        <f t="shared" si="6"/>
        <v>0</v>
      </c>
      <c r="K24" s="428">
        <f t="shared" si="7"/>
        <v>0</v>
      </c>
      <c r="L24" s="418">
        <v>0</v>
      </c>
      <c r="M24" s="418">
        <v>0</v>
      </c>
      <c r="N24" s="418">
        <v>0</v>
      </c>
      <c r="O24" s="418">
        <v>0</v>
      </c>
      <c r="P24" s="418">
        <v>0</v>
      </c>
      <c r="Q24" s="418">
        <v>0</v>
      </c>
      <c r="R24" s="418">
        <v>0</v>
      </c>
      <c r="S24" s="431">
        <f t="shared" si="8"/>
        <v>0</v>
      </c>
      <c r="T24" s="419">
        <v>0</v>
      </c>
      <c r="U24" s="418">
        <v>0</v>
      </c>
      <c r="V24" s="427">
        <f t="shared" si="9"/>
        <v>0</v>
      </c>
      <c r="W24" s="418">
        <v>0</v>
      </c>
      <c r="X24" s="418">
        <v>0</v>
      </c>
      <c r="Y24" s="418">
        <v>0</v>
      </c>
      <c r="Z24" s="418">
        <v>0</v>
      </c>
      <c r="AA24" s="418">
        <v>0</v>
      </c>
      <c r="AB24" s="418">
        <v>0</v>
      </c>
      <c r="AC24" s="418">
        <v>0</v>
      </c>
      <c r="AD24" s="420">
        <v>0</v>
      </c>
    </row>
    <row r="25" spans="1:30" ht="15" x14ac:dyDescent="0.25">
      <c r="A25" s="403" t="s">
        <v>627</v>
      </c>
      <c r="B25" s="398" t="s">
        <v>422</v>
      </c>
      <c r="C25" s="419">
        <v>0</v>
      </c>
      <c r="D25" s="418">
        <v>0</v>
      </c>
      <c r="E25" s="418">
        <v>0</v>
      </c>
      <c r="F25" s="418">
        <v>0</v>
      </c>
      <c r="G25" s="418">
        <v>0</v>
      </c>
      <c r="H25" s="418">
        <v>0</v>
      </c>
      <c r="I25" s="427">
        <f t="shared" si="5"/>
        <v>0</v>
      </c>
      <c r="J25" s="428">
        <f t="shared" si="6"/>
        <v>0</v>
      </c>
      <c r="K25" s="428">
        <f t="shared" si="7"/>
        <v>0</v>
      </c>
      <c r="L25" s="418">
        <v>0</v>
      </c>
      <c r="M25" s="418">
        <v>0</v>
      </c>
      <c r="N25" s="418">
        <v>0</v>
      </c>
      <c r="O25" s="418">
        <v>0</v>
      </c>
      <c r="P25" s="418">
        <v>0</v>
      </c>
      <c r="Q25" s="418">
        <v>0</v>
      </c>
      <c r="R25" s="418">
        <v>0</v>
      </c>
      <c r="S25" s="431">
        <f t="shared" si="8"/>
        <v>0</v>
      </c>
      <c r="T25" s="419">
        <v>0</v>
      </c>
      <c r="U25" s="418">
        <v>0</v>
      </c>
      <c r="V25" s="427">
        <f t="shared" si="9"/>
        <v>0</v>
      </c>
      <c r="W25" s="418">
        <v>0</v>
      </c>
      <c r="X25" s="418">
        <v>0</v>
      </c>
      <c r="Y25" s="418">
        <v>0</v>
      </c>
      <c r="Z25" s="418">
        <v>0</v>
      </c>
      <c r="AA25" s="418">
        <v>0</v>
      </c>
      <c r="AB25" s="418">
        <v>0</v>
      </c>
      <c r="AC25" s="418">
        <v>0</v>
      </c>
      <c r="AD25" s="420">
        <v>0</v>
      </c>
    </row>
    <row r="26" spans="1:30" ht="15" x14ac:dyDescent="0.25">
      <c r="A26" s="403" t="s">
        <v>628</v>
      </c>
      <c r="B26" s="398" t="s">
        <v>423</v>
      </c>
      <c r="C26" s="419">
        <v>0</v>
      </c>
      <c r="D26" s="418">
        <v>0</v>
      </c>
      <c r="E26" s="418">
        <v>0</v>
      </c>
      <c r="F26" s="418">
        <v>0</v>
      </c>
      <c r="G26" s="418">
        <v>0</v>
      </c>
      <c r="H26" s="418">
        <v>0</v>
      </c>
      <c r="I26" s="427">
        <f t="shared" si="5"/>
        <v>0</v>
      </c>
      <c r="J26" s="428">
        <f t="shared" si="6"/>
        <v>0</v>
      </c>
      <c r="K26" s="428">
        <f t="shared" si="7"/>
        <v>0</v>
      </c>
      <c r="L26" s="418">
        <v>0</v>
      </c>
      <c r="M26" s="418">
        <v>0</v>
      </c>
      <c r="N26" s="418">
        <v>0</v>
      </c>
      <c r="O26" s="418">
        <v>0</v>
      </c>
      <c r="P26" s="418">
        <v>0</v>
      </c>
      <c r="Q26" s="418">
        <v>0</v>
      </c>
      <c r="R26" s="418">
        <v>0</v>
      </c>
      <c r="S26" s="431">
        <f t="shared" si="8"/>
        <v>0</v>
      </c>
      <c r="T26" s="419">
        <v>0</v>
      </c>
      <c r="U26" s="418">
        <v>0</v>
      </c>
      <c r="V26" s="427">
        <f t="shared" si="9"/>
        <v>0</v>
      </c>
      <c r="W26" s="418">
        <v>0</v>
      </c>
      <c r="X26" s="418">
        <v>0</v>
      </c>
      <c r="Y26" s="418">
        <v>0</v>
      </c>
      <c r="Z26" s="418">
        <v>0</v>
      </c>
      <c r="AA26" s="418">
        <v>0</v>
      </c>
      <c r="AB26" s="418">
        <v>0</v>
      </c>
      <c r="AC26" s="418">
        <v>0</v>
      </c>
      <c r="AD26" s="420">
        <v>0</v>
      </c>
    </row>
    <row r="27" spans="1:30" ht="38.25" x14ac:dyDescent="0.25">
      <c r="A27" s="404" t="s">
        <v>629</v>
      </c>
      <c r="B27" s="398" t="s">
        <v>424</v>
      </c>
      <c r="C27" s="419">
        <v>0</v>
      </c>
      <c r="D27" s="418">
        <v>0</v>
      </c>
      <c r="E27" s="418">
        <v>0</v>
      </c>
      <c r="F27" s="418">
        <v>0</v>
      </c>
      <c r="G27" s="418">
        <v>0</v>
      </c>
      <c r="H27" s="418">
        <v>0</v>
      </c>
      <c r="I27" s="427">
        <f t="shared" si="5"/>
        <v>0</v>
      </c>
      <c r="J27" s="428">
        <f t="shared" si="6"/>
        <v>0</v>
      </c>
      <c r="K27" s="428">
        <f t="shared" si="7"/>
        <v>0</v>
      </c>
      <c r="L27" s="418">
        <v>0</v>
      </c>
      <c r="M27" s="418">
        <v>0</v>
      </c>
      <c r="N27" s="418">
        <v>0</v>
      </c>
      <c r="O27" s="418">
        <v>0</v>
      </c>
      <c r="P27" s="418">
        <v>0</v>
      </c>
      <c r="Q27" s="418">
        <v>0</v>
      </c>
      <c r="R27" s="418">
        <v>0</v>
      </c>
      <c r="S27" s="431">
        <f t="shared" si="8"/>
        <v>0</v>
      </c>
      <c r="T27" s="419">
        <v>0</v>
      </c>
      <c r="U27" s="418">
        <v>0</v>
      </c>
      <c r="V27" s="427">
        <f t="shared" si="9"/>
        <v>0</v>
      </c>
      <c r="W27" s="418">
        <v>0</v>
      </c>
      <c r="X27" s="418">
        <v>0</v>
      </c>
      <c r="Y27" s="418">
        <v>0</v>
      </c>
      <c r="Z27" s="418">
        <v>0</v>
      </c>
      <c r="AA27" s="418">
        <v>0</v>
      </c>
      <c r="AB27" s="418">
        <v>0</v>
      </c>
      <c r="AC27" s="418">
        <v>0</v>
      </c>
      <c r="AD27" s="420">
        <v>0</v>
      </c>
    </row>
    <row r="28" spans="1:30" ht="38.25" x14ac:dyDescent="0.25">
      <c r="A28" s="404" t="s">
        <v>630</v>
      </c>
      <c r="B28" s="398" t="s">
        <v>425</v>
      </c>
      <c r="C28" s="419">
        <v>0</v>
      </c>
      <c r="D28" s="418">
        <v>0</v>
      </c>
      <c r="E28" s="418">
        <v>0</v>
      </c>
      <c r="F28" s="418">
        <v>0</v>
      </c>
      <c r="G28" s="418">
        <v>0</v>
      </c>
      <c r="H28" s="418">
        <v>0</v>
      </c>
      <c r="I28" s="427">
        <f t="shared" si="5"/>
        <v>0</v>
      </c>
      <c r="J28" s="428">
        <f t="shared" si="6"/>
        <v>0</v>
      </c>
      <c r="K28" s="428">
        <f t="shared" si="7"/>
        <v>0</v>
      </c>
      <c r="L28" s="418">
        <v>0</v>
      </c>
      <c r="M28" s="418">
        <v>0</v>
      </c>
      <c r="N28" s="418">
        <v>0</v>
      </c>
      <c r="O28" s="418">
        <v>0</v>
      </c>
      <c r="P28" s="418">
        <v>0</v>
      </c>
      <c r="Q28" s="418">
        <v>0</v>
      </c>
      <c r="R28" s="418">
        <v>0</v>
      </c>
      <c r="S28" s="431">
        <f t="shared" si="8"/>
        <v>0</v>
      </c>
      <c r="T28" s="419">
        <v>0</v>
      </c>
      <c r="U28" s="418">
        <v>0</v>
      </c>
      <c r="V28" s="427">
        <f t="shared" si="9"/>
        <v>0</v>
      </c>
      <c r="W28" s="418">
        <v>0</v>
      </c>
      <c r="X28" s="418">
        <v>0</v>
      </c>
      <c r="Y28" s="418">
        <v>0</v>
      </c>
      <c r="Z28" s="418">
        <v>0</v>
      </c>
      <c r="AA28" s="418">
        <v>0</v>
      </c>
      <c r="AB28" s="418">
        <v>0</v>
      </c>
      <c r="AC28" s="418">
        <v>0</v>
      </c>
      <c r="AD28" s="420">
        <v>0</v>
      </c>
    </row>
    <row r="29" spans="1:30" ht="25.5" x14ac:dyDescent="0.25">
      <c r="A29" s="402" t="s">
        <v>631</v>
      </c>
      <c r="B29" s="398" t="s">
        <v>426</v>
      </c>
      <c r="C29" s="419">
        <v>0</v>
      </c>
      <c r="D29" s="418">
        <v>0</v>
      </c>
      <c r="E29" s="418">
        <v>0</v>
      </c>
      <c r="F29" s="418">
        <v>0</v>
      </c>
      <c r="G29" s="418">
        <v>0</v>
      </c>
      <c r="H29" s="418">
        <v>0</v>
      </c>
      <c r="I29" s="427">
        <f t="shared" si="5"/>
        <v>0</v>
      </c>
      <c r="J29" s="428">
        <f t="shared" si="6"/>
        <v>0</v>
      </c>
      <c r="K29" s="428">
        <f t="shared" si="7"/>
        <v>0</v>
      </c>
      <c r="L29" s="418">
        <v>0</v>
      </c>
      <c r="M29" s="418">
        <v>0</v>
      </c>
      <c r="N29" s="418">
        <v>0</v>
      </c>
      <c r="O29" s="418">
        <v>0</v>
      </c>
      <c r="P29" s="418">
        <v>0</v>
      </c>
      <c r="Q29" s="418">
        <v>0</v>
      </c>
      <c r="R29" s="418">
        <v>0</v>
      </c>
      <c r="S29" s="431">
        <f t="shared" si="8"/>
        <v>0</v>
      </c>
      <c r="T29" s="419">
        <v>0</v>
      </c>
      <c r="U29" s="418">
        <v>0</v>
      </c>
      <c r="V29" s="427">
        <f t="shared" si="9"/>
        <v>0</v>
      </c>
      <c r="W29" s="418">
        <v>0</v>
      </c>
      <c r="X29" s="418">
        <v>0</v>
      </c>
      <c r="Y29" s="418">
        <v>0</v>
      </c>
      <c r="Z29" s="418">
        <v>0</v>
      </c>
      <c r="AA29" s="418">
        <v>0</v>
      </c>
      <c r="AB29" s="418">
        <v>0</v>
      </c>
      <c r="AC29" s="418">
        <v>0</v>
      </c>
      <c r="AD29" s="420">
        <v>0</v>
      </c>
    </row>
    <row r="30" spans="1:30" ht="15" x14ac:dyDescent="0.25">
      <c r="A30" s="402" t="s">
        <v>632</v>
      </c>
      <c r="B30" s="398" t="s">
        <v>427</v>
      </c>
      <c r="C30" s="419">
        <v>0</v>
      </c>
      <c r="D30" s="418">
        <v>0</v>
      </c>
      <c r="E30" s="418">
        <v>0</v>
      </c>
      <c r="F30" s="418">
        <v>0</v>
      </c>
      <c r="G30" s="418">
        <v>0</v>
      </c>
      <c r="H30" s="418">
        <v>0</v>
      </c>
      <c r="I30" s="427">
        <f t="shared" si="5"/>
        <v>0</v>
      </c>
      <c r="J30" s="428">
        <f t="shared" si="6"/>
        <v>0</v>
      </c>
      <c r="K30" s="428">
        <f t="shared" si="7"/>
        <v>0</v>
      </c>
      <c r="L30" s="418">
        <v>0</v>
      </c>
      <c r="M30" s="418">
        <v>0</v>
      </c>
      <c r="N30" s="418">
        <v>0</v>
      </c>
      <c r="O30" s="418">
        <v>0</v>
      </c>
      <c r="P30" s="418">
        <v>0</v>
      </c>
      <c r="Q30" s="418">
        <v>0</v>
      </c>
      <c r="R30" s="418">
        <v>0</v>
      </c>
      <c r="S30" s="431">
        <f t="shared" si="8"/>
        <v>0</v>
      </c>
      <c r="T30" s="419">
        <v>0</v>
      </c>
      <c r="U30" s="418">
        <v>0</v>
      </c>
      <c r="V30" s="427">
        <f t="shared" si="9"/>
        <v>0</v>
      </c>
      <c r="W30" s="418">
        <v>0</v>
      </c>
      <c r="X30" s="418">
        <v>0</v>
      </c>
      <c r="Y30" s="418">
        <v>0</v>
      </c>
      <c r="Z30" s="418">
        <v>0</v>
      </c>
      <c r="AA30" s="418">
        <v>0</v>
      </c>
      <c r="AB30" s="418">
        <v>0</v>
      </c>
      <c r="AC30" s="418">
        <v>0</v>
      </c>
      <c r="AD30" s="420">
        <v>0</v>
      </c>
    </row>
    <row r="31" spans="1:30" ht="15" x14ac:dyDescent="0.25">
      <c r="A31" s="402" t="s">
        <v>633</v>
      </c>
      <c r="B31" s="398" t="s">
        <v>428</v>
      </c>
      <c r="C31" s="419">
        <v>0</v>
      </c>
      <c r="D31" s="418">
        <v>0</v>
      </c>
      <c r="E31" s="418">
        <v>0</v>
      </c>
      <c r="F31" s="418">
        <v>0</v>
      </c>
      <c r="G31" s="418">
        <v>0</v>
      </c>
      <c r="H31" s="418">
        <v>0</v>
      </c>
      <c r="I31" s="427">
        <f t="shared" si="5"/>
        <v>0</v>
      </c>
      <c r="J31" s="428">
        <f t="shared" si="6"/>
        <v>0</v>
      </c>
      <c r="K31" s="428">
        <f t="shared" si="7"/>
        <v>0</v>
      </c>
      <c r="L31" s="418">
        <v>0</v>
      </c>
      <c r="M31" s="418">
        <v>0</v>
      </c>
      <c r="N31" s="418">
        <v>0</v>
      </c>
      <c r="O31" s="418">
        <v>0</v>
      </c>
      <c r="P31" s="418">
        <v>0</v>
      </c>
      <c r="Q31" s="418">
        <v>0</v>
      </c>
      <c r="R31" s="418">
        <v>0</v>
      </c>
      <c r="S31" s="431">
        <f t="shared" si="8"/>
        <v>0</v>
      </c>
      <c r="T31" s="419">
        <v>0</v>
      </c>
      <c r="U31" s="418">
        <v>0</v>
      </c>
      <c r="V31" s="427">
        <f t="shared" si="9"/>
        <v>0</v>
      </c>
      <c r="W31" s="418">
        <v>0</v>
      </c>
      <c r="X31" s="418">
        <v>0</v>
      </c>
      <c r="Y31" s="418">
        <v>0</v>
      </c>
      <c r="Z31" s="418">
        <v>0</v>
      </c>
      <c r="AA31" s="418">
        <v>0</v>
      </c>
      <c r="AB31" s="418">
        <v>0</v>
      </c>
      <c r="AC31" s="418">
        <v>0</v>
      </c>
      <c r="AD31" s="420">
        <v>0</v>
      </c>
    </row>
    <row r="32" spans="1:30" ht="25.5" x14ac:dyDescent="0.25">
      <c r="A32" s="402" t="s">
        <v>634</v>
      </c>
      <c r="B32" s="398" t="s">
        <v>429</v>
      </c>
      <c r="C32" s="419">
        <v>0</v>
      </c>
      <c r="D32" s="418">
        <v>0</v>
      </c>
      <c r="E32" s="418">
        <v>0</v>
      </c>
      <c r="F32" s="418">
        <v>0</v>
      </c>
      <c r="G32" s="418">
        <v>0</v>
      </c>
      <c r="H32" s="418">
        <v>0</v>
      </c>
      <c r="I32" s="427">
        <f t="shared" si="5"/>
        <v>0</v>
      </c>
      <c r="J32" s="428">
        <f t="shared" si="6"/>
        <v>0</v>
      </c>
      <c r="K32" s="428">
        <f t="shared" si="7"/>
        <v>0</v>
      </c>
      <c r="L32" s="418">
        <v>0</v>
      </c>
      <c r="M32" s="418">
        <v>0</v>
      </c>
      <c r="N32" s="418">
        <v>0</v>
      </c>
      <c r="O32" s="418">
        <v>0</v>
      </c>
      <c r="P32" s="418">
        <v>0</v>
      </c>
      <c r="Q32" s="418">
        <v>0</v>
      </c>
      <c r="R32" s="418">
        <v>0</v>
      </c>
      <c r="S32" s="431">
        <f t="shared" si="8"/>
        <v>0</v>
      </c>
      <c r="T32" s="419">
        <v>0</v>
      </c>
      <c r="U32" s="418">
        <v>0</v>
      </c>
      <c r="V32" s="427">
        <f t="shared" si="9"/>
        <v>0</v>
      </c>
      <c r="W32" s="418">
        <v>0</v>
      </c>
      <c r="X32" s="418">
        <v>0</v>
      </c>
      <c r="Y32" s="418">
        <v>0</v>
      </c>
      <c r="Z32" s="418">
        <v>0</v>
      </c>
      <c r="AA32" s="418">
        <v>0</v>
      </c>
      <c r="AB32" s="418">
        <v>0</v>
      </c>
      <c r="AC32" s="418">
        <v>0</v>
      </c>
      <c r="AD32" s="420">
        <v>0</v>
      </c>
    </row>
    <row r="33" spans="1:30" ht="25.5" x14ac:dyDescent="0.25">
      <c r="A33" s="402" t="s">
        <v>635</v>
      </c>
      <c r="B33" s="398" t="s">
        <v>430</v>
      </c>
      <c r="C33" s="419">
        <v>0</v>
      </c>
      <c r="D33" s="418">
        <v>0</v>
      </c>
      <c r="E33" s="418">
        <v>0</v>
      </c>
      <c r="F33" s="418">
        <v>0</v>
      </c>
      <c r="G33" s="418">
        <v>0</v>
      </c>
      <c r="H33" s="418">
        <v>0</v>
      </c>
      <c r="I33" s="427">
        <f t="shared" si="5"/>
        <v>0</v>
      </c>
      <c r="J33" s="428">
        <f t="shared" si="6"/>
        <v>0</v>
      </c>
      <c r="K33" s="428">
        <f t="shared" si="7"/>
        <v>0</v>
      </c>
      <c r="L33" s="418">
        <v>0</v>
      </c>
      <c r="M33" s="418">
        <v>0</v>
      </c>
      <c r="N33" s="418">
        <v>0</v>
      </c>
      <c r="O33" s="418">
        <v>0</v>
      </c>
      <c r="P33" s="418">
        <v>0</v>
      </c>
      <c r="Q33" s="418">
        <v>0</v>
      </c>
      <c r="R33" s="418">
        <v>0</v>
      </c>
      <c r="S33" s="431">
        <f t="shared" si="8"/>
        <v>0</v>
      </c>
      <c r="T33" s="419">
        <v>0</v>
      </c>
      <c r="U33" s="418">
        <v>0</v>
      </c>
      <c r="V33" s="427">
        <f t="shared" si="9"/>
        <v>0</v>
      </c>
      <c r="W33" s="418">
        <v>0</v>
      </c>
      <c r="X33" s="418">
        <v>0</v>
      </c>
      <c r="Y33" s="418">
        <v>0</v>
      </c>
      <c r="Z33" s="418">
        <v>0</v>
      </c>
      <c r="AA33" s="418">
        <v>0</v>
      </c>
      <c r="AB33" s="418">
        <v>0</v>
      </c>
      <c r="AC33" s="418">
        <v>0</v>
      </c>
      <c r="AD33" s="420">
        <v>0</v>
      </c>
    </row>
    <row r="34" spans="1:30" ht="33" x14ac:dyDescent="0.25">
      <c r="A34" s="395" t="s">
        <v>431</v>
      </c>
      <c r="B34" s="396" t="s">
        <v>98</v>
      </c>
      <c r="C34" s="443">
        <v>0</v>
      </c>
      <c r="D34" s="444">
        <v>0</v>
      </c>
      <c r="E34" s="444">
        <v>0</v>
      </c>
      <c r="F34" s="444">
        <v>0</v>
      </c>
      <c r="G34" s="444">
        <v>0</v>
      </c>
      <c r="H34" s="444">
        <v>0</v>
      </c>
      <c r="I34" s="445">
        <f t="shared" si="5"/>
        <v>0</v>
      </c>
      <c r="J34" s="428">
        <f t="shared" si="6"/>
        <v>0</v>
      </c>
      <c r="K34" s="428">
        <f t="shared" si="7"/>
        <v>0</v>
      </c>
      <c r="L34" s="444">
        <v>0</v>
      </c>
      <c r="M34" s="444">
        <v>0</v>
      </c>
      <c r="N34" s="444">
        <v>0</v>
      </c>
      <c r="O34" s="444">
        <v>0</v>
      </c>
      <c r="P34" s="444">
        <v>0</v>
      </c>
      <c r="Q34" s="444">
        <v>0</v>
      </c>
      <c r="R34" s="444">
        <v>0</v>
      </c>
      <c r="S34" s="446">
        <f t="shared" si="8"/>
        <v>0</v>
      </c>
      <c r="T34" s="443">
        <v>0</v>
      </c>
      <c r="U34" s="444">
        <v>0</v>
      </c>
      <c r="V34" s="445">
        <f t="shared" si="9"/>
        <v>0</v>
      </c>
      <c r="W34" s="444">
        <v>0</v>
      </c>
      <c r="X34" s="444">
        <v>0</v>
      </c>
      <c r="Y34" s="444">
        <v>0</v>
      </c>
      <c r="Z34" s="444">
        <v>0</v>
      </c>
      <c r="AA34" s="444">
        <v>0</v>
      </c>
      <c r="AB34" s="444">
        <v>0</v>
      </c>
      <c r="AC34" s="444">
        <v>0</v>
      </c>
      <c r="AD34" s="447">
        <v>0</v>
      </c>
    </row>
    <row r="35" spans="1:30" ht="29.25" x14ac:dyDescent="0.25">
      <c r="A35" s="400" t="s">
        <v>678</v>
      </c>
      <c r="B35" s="398" t="s">
        <v>151</v>
      </c>
      <c r="C35" s="419">
        <v>0</v>
      </c>
      <c r="D35" s="418">
        <v>0</v>
      </c>
      <c r="E35" s="418">
        <v>0</v>
      </c>
      <c r="F35" s="418">
        <v>0</v>
      </c>
      <c r="G35" s="418">
        <v>0</v>
      </c>
      <c r="H35" s="418">
        <v>0</v>
      </c>
      <c r="I35" s="427">
        <f t="shared" si="5"/>
        <v>0</v>
      </c>
      <c r="J35" s="428">
        <f t="shared" si="6"/>
        <v>0</v>
      </c>
      <c r="K35" s="428">
        <f t="shared" si="7"/>
        <v>0</v>
      </c>
      <c r="L35" s="418">
        <v>0</v>
      </c>
      <c r="M35" s="418">
        <v>0</v>
      </c>
      <c r="N35" s="418">
        <v>0</v>
      </c>
      <c r="O35" s="418">
        <v>0</v>
      </c>
      <c r="P35" s="418">
        <v>0</v>
      </c>
      <c r="Q35" s="418">
        <v>0</v>
      </c>
      <c r="R35" s="418">
        <v>0</v>
      </c>
      <c r="S35" s="431">
        <f t="shared" si="8"/>
        <v>0</v>
      </c>
      <c r="T35" s="419">
        <v>0</v>
      </c>
      <c r="U35" s="418">
        <v>0</v>
      </c>
      <c r="V35" s="427">
        <f t="shared" si="9"/>
        <v>0</v>
      </c>
      <c r="W35" s="418">
        <v>0</v>
      </c>
      <c r="X35" s="418">
        <v>0</v>
      </c>
      <c r="Y35" s="418">
        <v>0</v>
      </c>
      <c r="Z35" s="418">
        <v>0</v>
      </c>
      <c r="AA35" s="418">
        <v>0</v>
      </c>
      <c r="AB35" s="418">
        <v>0</v>
      </c>
      <c r="AC35" s="418">
        <v>0</v>
      </c>
      <c r="AD35" s="420">
        <v>0</v>
      </c>
    </row>
    <row r="36" spans="1:30" ht="15" x14ac:dyDescent="0.25">
      <c r="A36" s="399" t="s">
        <v>636</v>
      </c>
      <c r="B36" s="398" t="s">
        <v>432</v>
      </c>
      <c r="C36" s="419">
        <v>0</v>
      </c>
      <c r="D36" s="418">
        <v>0</v>
      </c>
      <c r="E36" s="418">
        <v>0</v>
      </c>
      <c r="F36" s="418">
        <v>0</v>
      </c>
      <c r="G36" s="418">
        <v>0</v>
      </c>
      <c r="H36" s="418">
        <v>0</v>
      </c>
      <c r="I36" s="427">
        <f t="shared" si="5"/>
        <v>0</v>
      </c>
      <c r="J36" s="428">
        <f t="shared" si="6"/>
        <v>0</v>
      </c>
      <c r="K36" s="428">
        <f t="shared" si="7"/>
        <v>0</v>
      </c>
      <c r="L36" s="418">
        <v>0</v>
      </c>
      <c r="M36" s="418">
        <v>0</v>
      </c>
      <c r="N36" s="418">
        <v>0</v>
      </c>
      <c r="O36" s="418">
        <v>0</v>
      </c>
      <c r="P36" s="418">
        <v>0</v>
      </c>
      <c r="Q36" s="418">
        <v>0</v>
      </c>
      <c r="R36" s="418">
        <v>0</v>
      </c>
      <c r="S36" s="431">
        <f t="shared" si="8"/>
        <v>0</v>
      </c>
      <c r="T36" s="419">
        <v>0</v>
      </c>
      <c r="U36" s="418">
        <v>0</v>
      </c>
      <c r="V36" s="427">
        <f t="shared" si="9"/>
        <v>0</v>
      </c>
      <c r="W36" s="418">
        <v>0</v>
      </c>
      <c r="X36" s="418">
        <v>0</v>
      </c>
      <c r="Y36" s="418">
        <v>0</v>
      </c>
      <c r="Z36" s="418">
        <v>0</v>
      </c>
      <c r="AA36" s="418">
        <v>0</v>
      </c>
      <c r="AB36" s="418">
        <v>0</v>
      </c>
      <c r="AC36" s="418">
        <v>0</v>
      </c>
      <c r="AD36" s="420">
        <v>0</v>
      </c>
    </row>
    <row r="37" spans="1:30" ht="25.5" x14ac:dyDescent="0.25">
      <c r="A37" s="402" t="s">
        <v>637</v>
      </c>
      <c r="B37" s="401" t="s">
        <v>152</v>
      </c>
      <c r="C37" s="419">
        <v>0</v>
      </c>
      <c r="D37" s="418">
        <v>0</v>
      </c>
      <c r="E37" s="418">
        <v>0</v>
      </c>
      <c r="F37" s="418">
        <v>0</v>
      </c>
      <c r="G37" s="418">
        <v>0</v>
      </c>
      <c r="H37" s="418">
        <v>0</v>
      </c>
      <c r="I37" s="427">
        <f t="shared" si="5"/>
        <v>0</v>
      </c>
      <c r="J37" s="428">
        <f t="shared" si="6"/>
        <v>0</v>
      </c>
      <c r="K37" s="428">
        <f t="shared" si="7"/>
        <v>0</v>
      </c>
      <c r="L37" s="418">
        <v>0</v>
      </c>
      <c r="M37" s="418">
        <v>0</v>
      </c>
      <c r="N37" s="418">
        <v>0</v>
      </c>
      <c r="O37" s="418">
        <v>0</v>
      </c>
      <c r="P37" s="418">
        <v>0</v>
      </c>
      <c r="Q37" s="418">
        <v>0</v>
      </c>
      <c r="R37" s="418">
        <v>0</v>
      </c>
      <c r="S37" s="431">
        <f t="shared" si="8"/>
        <v>0</v>
      </c>
      <c r="T37" s="419">
        <v>0</v>
      </c>
      <c r="U37" s="418">
        <v>0</v>
      </c>
      <c r="V37" s="427">
        <f t="shared" si="9"/>
        <v>0</v>
      </c>
      <c r="W37" s="418">
        <v>0</v>
      </c>
      <c r="X37" s="418">
        <v>0</v>
      </c>
      <c r="Y37" s="418">
        <v>0</v>
      </c>
      <c r="Z37" s="418">
        <v>0</v>
      </c>
      <c r="AA37" s="418">
        <v>0</v>
      </c>
      <c r="AB37" s="418">
        <v>0</v>
      </c>
      <c r="AC37" s="418">
        <v>0</v>
      </c>
      <c r="AD37" s="420">
        <v>0</v>
      </c>
    </row>
    <row r="38" spans="1:30" ht="15" x14ac:dyDescent="0.25">
      <c r="A38" s="402" t="s">
        <v>638</v>
      </c>
      <c r="B38" s="401" t="s">
        <v>153</v>
      </c>
      <c r="C38" s="419">
        <v>0</v>
      </c>
      <c r="D38" s="418">
        <v>0</v>
      </c>
      <c r="E38" s="418">
        <v>0</v>
      </c>
      <c r="F38" s="418">
        <v>0</v>
      </c>
      <c r="G38" s="418">
        <v>0</v>
      </c>
      <c r="H38" s="418">
        <v>0</v>
      </c>
      <c r="I38" s="427">
        <f t="shared" si="5"/>
        <v>0</v>
      </c>
      <c r="J38" s="428">
        <f t="shared" si="6"/>
        <v>0</v>
      </c>
      <c r="K38" s="428">
        <f t="shared" si="7"/>
        <v>0</v>
      </c>
      <c r="L38" s="418">
        <v>0</v>
      </c>
      <c r="M38" s="418">
        <v>0</v>
      </c>
      <c r="N38" s="418">
        <v>0</v>
      </c>
      <c r="O38" s="418">
        <v>0</v>
      </c>
      <c r="P38" s="418">
        <v>0</v>
      </c>
      <c r="Q38" s="418">
        <v>0</v>
      </c>
      <c r="R38" s="418">
        <v>0</v>
      </c>
      <c r="S38" s="431">
        <f t="shared" si="8"/>
        <v>0</v>
      </c>
      <c r="T38" s="419">
        <v>0</v>
      </c>
      <c r="U38" s="418">
        <v>0</v>
      </c>
      <c r="V38" s="427">
        <f t="shared" si="9"/>
        <v>0</v>
      </c>
      <c r="W38" s="418">
        <v>0</v>
      </c>
      <c r="X38" s="418">
        <v>0</v>
      </c>
      <c r="Y38" s="418">
        <v>0</v>
      </c>
      <c r="Z38" s="418">
        <v>0</v>
      </c>
      <c r="AA38" s="418">
        <v>0</v>
      </c>
      <c r="AB38" s="418">
        <v>0</v>
      </c>
      <c r="AC38" s="418">
        <v>0</v>
      </c>
      <c r="AD38" s="420">
        <v>0</v>
      </c>
    </row>
    <row r="39" spans="1:30" ht="25.5" x14ac:dyDescent="0.25">
      <c r="A39" s="402" t="s">
        <v>639</v>
      </c>
      <c r="B39" s="401" t="s">
        <v>154</v>
      </c>
      <c r="C39" s="419">
        <v>0</v>
      </c>
      <c r="D39" s="418">
        <v>0</v>
      </c>
      <c r="E39" s="418">
        <v>0</v>
      </c>
      <c r="F39" s="418">
        <v>0</v>
      </c>
      <c r="G39" s="418">
        <v>0</v>
      </c>
      <c r="H39" s="418">
        <v>0</v>
      </c>
      <c r="I39" s="427">
        <f t="shared" si="5"/>
        <v>0</v>
      </c>
      <c r="J39" s="428">
        <f t="shared" si="6"/>
        <v>0</v>
      </c>
      <c r="K39" s="428">
        <f t="shared" si="7"/>
        <v>0</v>
      </c>
      <c r="L39" s="418">
        <v>0</v>
      </c>
      <c r="M39" s="418">
        <v>0</v>
      </c>
      <c r="N39" s="418">
        <v>0</v>
      </c>
      <c r="O39" s="418">
        <v>0</v>
      </c>
      <c r="P39" s="418">
        <v>0</v>
      </c>
      <c r="Q39" s="418">
        <v>0</v>
      </c>
      <c r="R39" s="418">
        <v>0</v>
      </c>
      <c r="S39" s="431">
        <f t="shared" si="8"/>
        <v>0</v>
      </c>
      <c r="T39" s="419">
        <v>0</v>
      </c>
      <c r="U39" s="418">
        <v>0</v>
      </c>
      <c r="V39" s="427">
        <f t="shared" si="9"/>
        <v>0</v>
      </c>
      <c r="W39" s="418">
        <v>0</v>
      </c>
      <c r="X39" s="418">
        <v>0</v>
      </c>
      <c r="Y39" s="418">
        <v>0</v>
      </c>
      <c r="Z39" s="418">
        <v>0</v>
      </c>
      <c r="AA39" s="418">
        <v>0</v>
      </c>
      <c r="AB39" s="418">
        <v>0</v>
      </c>
      <c r="AC39" s="418">
        <v>0</v>
      </c>
      <c r="AD39" s="420">
        <v>0</v>
      </c>
    </row>
    <row r="40" spans="1:30" ht="15" x14ac:dyDescent="0.25">
      <c r="A40" s="402" t="s">
        <v>640</v>
      </c>
      <c r="B40" s="401" t="s">
        <v>433</v>
      </c>
      <c r="C40" s="419">
        <v>0</v>
      </c>
      <c r="D40" s="418">
        <v>0</v>
      </c>
      <c r="E40" s="418">
        <v>0</v>
      </c>
      <c r="F40" s="418">
        <v>0</v>
      </c>
      <c r="G40" s="418">
        <v>0</v>
      </c>
      <c r="H40" s="418">
        <v>0</v>
      </c>
      <c r="I40" s="427">
        <f t="shared" si="5"/>
        <v>0</v>
      </c>
      <c r="J40" s="428">
        <f t="shared" si="6"/>
        <v>0</v>
      </c>
      <c r="K40" s="428">
        <f t="shared" si="7"/>
        <v>0</v>
      </c>
      <c r="L40" s="418">
        <v>0</v>
      </c>
      <c r="M40" s="418">
        <v>0</v>
      </c>
      <c r="N40" s="418">
        <v>0</v>
      </c>
      <c r="O40" s="418">
        <v>0</v>
      </c>
      <c r="P40" s="418">
        <v>0</v>
      </c>
      <c r="Q40" s="418">
        <v>0</v>
      </c>
      <c r="R40" s="418">
        <v>0</v>
      </c>
      <c r="S40" s="431">
        <f t="shared" si="8"/>
        <v>0</v>
      </c>
      <c r="T40" s="419">
        <v>0</v>
      </c>
      <c r="U40" s="418">
        <v>0</v>
      </c>
      <c r="V40" s="427">
        <f t="shared" si="9"/>
        <v>0</v>
      </c>
      <c r="W40" s="418">
        <v>0</v>
      </c>
      <c r="X40" s="418">
        <v>0</v>
      </c>
      <c r="Y40" s="418">
        <v>0</v>
      </c>
      <c r="Z40" s="418">
        <v>0</v>
      </c>
      <c r="AA40" s="418">
        <v>0</v>
      </c>
      <c r="AB40" s="418">
        <v>0</v>
      </c>
      <c r="AC40" s="418">
        <v>0</v>
      </c>
      <c r="AD40" s="420">
        <v>0</v>
      </c>
    </row>
    <row r="41" spans="1:30" ht="25.5" x14ac:dyDescent="0.25">
      <c r="A41" s="402" t="s">
        <v>641</v>
      </c>
      <c r="B41" s="401" t="s">
        <v>434</v>
      </c>
      <c r="C41" s="419">
        <v>0</v>
      </c>
      <c r="D41" s="418">
        <v>0</v>
      </c>
      <c r="E41" s="418">
        <v>0</v>
      </c>
      <c r="F41" s="418">
        <v>0</v>
      </c>
      <c r="G41" s="418">
        <v>0</v>
      </c>
      <c r="H41" s="418">
        <v>0</v>
      </c>
      <c r="I41" s="427">
        <f t="shared" si="5"/>
        <v>0</v>
      </c>
      <c r="J41" s="428">
        <f t="shared" si="6"/>
        <v>0</v>
      </c>
      <c r="K41" s="428">
        <f t="shared" si="7"/>
        <v>0</v>
      </c>
      <c r="L41" s="418">
        <v>0</v>
      </c>
      <c r="M41" s="418">
        <v>0</v>
      </c>
      <c r="N41" s="418">
        <v>0</v>
      </c>
      <c r="O41" s="418">
        <v>0</v>
      </c>
      <c r="P41" s="418">
        <v>0</v>
      </c>
      <c r="Q41" s="418">
        <v>0</v>
      </c>
      <c r="R41" s="418">
        <v>0</v>
      </c>
      <c r="S41" s="431">
        <f t="shared" si="8"/>
        <v>0</v>
      </c>
      <c r="T41" s="419">
        <v>0</v>
      </c>
      <c r="U41" s="418">
        <v>0</v>
      </c>
      <c r="V41" s="427">
        <f t="shared" si="9"/>
        <v>0</v>
      </c>
      <c r="W41" s="418">
        <v>0</v>
      </c>
      <c r="X41" s="418">
        <v>0</v>
      </c>
      <c r="Y41" s="418">
        <v>0</v>
      </c>
      <c r="Z41" s="418">
        <v>0</v>
      </c>
      <c r="AA41" s="418">
        <v>0</v>
      </c>
      <c r="AB41" s="418">
        <v>0</v>
      </c>
      <c r="AC41" s="418">
        <v>0</v>
      </c>
      <c r="AD41" s="420">
        <v>0</v>
      </c>
    </row>
    <row r="42" spans="1:30" ht="33" x14ac:dyDescent="0.25">
      <c r="A42" s="395" t="s">
        <v>435</v>
      </c>
      <c r="B42" s="396" t="s">
        <v>99</v>
      </c>
      <c r="C42" s="443">
        <v>0</v>
      </c>
      <c r="D42" s="444">
        <v>3</v>
      </c>
      <c r="E42" s="444">
        <v>0</v>
      </c>
      <c r="F42" s="444">
        <v>3</v>
      </c>
      <c r="G42" s="444">
        <v>0</v>
      </c>
      <c r="H42" s="444">
        <v>0</v>
      </c>
      <c r="I42" s="445">
        <f t="shared" si="5"/>
        <v>3</v>
      </c>
      <c r="J42" s="428">
        <f t="shared" si="6"/>
        <v>3</v>
      </c>
      <c r="K42" s="428">
        <f t="shared" si="7"/>
        <v>3</v>
      </c>
      <c r="L42" s="444">
        <v>3</v>
      </c>
      <c r="M42" s="444">
        <v>0</v>
      </c>
      <c r="N42" s="444">
        <v>0</v>
      </c>
      <c r="O42" s="444">
        <v>0</v>
      </c>
      <c r="P42" s="444">
        <v>0</v>
      </c>
      <c r="Q42" s="444">
        <v>1</v>
      </c>
      <c r="R42" s="444">
        <v>0</v>
      </c>
      <c r="S42" s="446">
        <f t="shared" si="8"/>
        <v>0</v>
      </c>
      <c r="T42" s="443">
        <v>5</v>
      </c>
      <c r="U42" s="444">
        <v>0</v>
      </c>
      <c r="V42" s="445">
        <f t="shared" si="9"/>
        <v>5</v>
      </c>
      <c r="W42" s="444">
        <v>0</v>
      </c>
      <c r="X42" s="444">
        <v>1</v>
      </c>
      <c r="Y42" s="444">
        <v>1</v>
      </c>
      <c r="Z42" s="444">
        <v>0</v>
      </c>
      <c r="AA42" s="444">
        <v>1</v>
      </c>
      <c r="AB42" s="444">
        <v>2</v>
      </c>
      <c r="AC42" s="444">
        <v>1</v>
      </c>
      <c r="AD42" s="447">
        <v>0</v>
      </c>
    </row>
    <row r="43" spans="1:30" ht="16.5" x14ac:dyDescent="0.25">
      <c r="A43" s="395" t="s">
        <v>436</v>
      </c>
      <c r="B43" s="396" t="s">
        <v>155</v>
      </c>
      <c r="C43" s="443">
        <v>2</v>
      </c>
      <c r="D43" s="444">
        <v>2</v>
      </c>
      <c r="E43" s="444">
        <v>0</v>
      </c>
      <c r="F43" s="444">
        <v>2</v>
      </c>
      <c r="G43" s="444">
        <v>0</v>
      </c>
      <c r="H43" s="444">
        <v>0</v>
      </c>
      <c r="I43" s="445">
        <f t="shared" si="5"/>
        <v>2</v>
      </c>
      <c r="J43" s="428">
        <f t="shared" si="6"/>
        <v>4</v>
      </c>
      <c r="K43" s="428">
        <f t="shared" si="7"/>
        <v>2</v>
      </c>
      <c r="L43" s="444">
        <v>0</v>
      </c>
      <c r="M43" s="444">
        <v>2</v>
      </c>
      <c r="N43" s="444">
        <v>1</v>
      </c>
      <c r="O43" s="444">
        <v>0</v>
      </c>
      <c r="P43" s="444">
        <v>0</v>
      </c>
      <c r="Q43" s="444">
        <v>1</v>
      </c>
      <c r="R43" s="444">
        <v>0</v>
      </c>
      <c r="S43" s="446">
        <f t="shared" si="8"/>
        <v>2</v>
      </c>
      <c r="T43" s="443">
        <v>2</v>
      </c>
      <c r="U43" s="444">
        <v>0</v>
      </c>
      <c r="V43" s="445">
        <f t="shared" si="9"/>
        <v>1</v>
      </c>
      <c r="W43" s="444">
        <v>0</v>
      </c>
      <c r="X43" s="444">
        <v>0</v>
      </c>
      <c r="Y43" s="444">
        <v>0</v>
      </c>
      <c r="Z43" s="444">
        <v>0</v>
      </c>
      <c r="AA43" s="444">
        <v>0</v>
      </c>
      <c r="AB43" s="444">
        <v>1</v>
      </c>
      <c r="AC43" s="444">
        <v>0</v>
      </c>
      <c r="AD43" s="447">
        <v>1</v>
      </c>
    </row>
    <row r="44" spans="1:30" ht="16.5" x14ac:dyDescent="0.25">
      <c r="A44" s="400" t="s">
        <v>679</v>
      </c>
      <c r="B44" s="401" t="s">
        <v>437</v>
      </c>
      <c r="C44" s="419">
        <v>0</v>
      </c>
      <c r="D44" s="418">
        <v>0</v>
      </c>
      <c r="E44" s="418">
        <v>0</v>
      </c>
      <c r="F44" s="418">
        <v>0</v>
      </c>
      <c r="G44" s="418">
        <v>0</v>
      </c>
      <c r="H44" s="418">
        <v>0</v>
      </c>
      <c r="I44" s="427">
        <f t="shared" si="0"/>
        <v>0</v>
      </c>
      <c r="J44" s="428">
        <f t="shared" si="1"/>
        <v>0</v>
      </c>
      <c r="K44" s="428">
        <f t="shared" si="2"/>
        <v>0</v>
      </c>
      <c r="L44" s="418">
        <v>0</v>
      </c>
      <c r="M44" s="418">
        <v>0</v>
      </c>
      <c r="N44" s="418">
        <v>0</v>
      </c>
      <c r="O44" s="418">
        <v>0</v>
      </c>
      <c r="P44" s="418">
        <v>0</v>
      </c>
      <c r="Q44" s="418">
        <v>0</v>
      </c>
      <c r="R44" s="418">
        <v>0</v>
      </c>
      <c r="S44" s="431">
        <f t="shared" si="3"/>
        <v>0</v>
      </c>
      <c r="T44" s="419">
        <v>0</v>
      </c>
      <c r="U44" s="418">
        <v>0</v>
      </c>
      <c r="V44" s="427">
        <f t="shared" si="4"/>
        <v>0</v>
      </c>
      <c r="W44" s="418">
        <v>0</v>
      </c>
      <c r="X44" s="418">
        <v>0</v>
      </c>
      <c r="Y44" s="418">
        <v>0</v>
      </c>
      <c r="Z44" s="418">
        <v>0</v>
      </c>
      <c r="AA44" s="418">
        <v>0</v>
      </c>
      <c r="AB44" s="418">
        <v>0</v>
      </c>
      <c r="AC44" s="418">
        <v>0</v>
      </c>
      <c r="AD44" s="420">
        <v>0</v>
      </c>
    </row>
    <row r="45" spans="1:30" ht="15" x14ac:dyDescent="0.25">
      <c r="A45" s="402" t="s">
        <v>642</v>
      </c>
      <c r="B45" s="401" t="s">
        <v>438</v>
      </c>
      <c r="C45" s="419">
        <v>0</v>
      </c>
      <c r="D45" s="418">
        <v>0</v>
      </c>
      <c r="E45" s="418">
        <v>0</v>
      </c>
      <c r="F45" s="418">
        <v>0</v>
      </c>
      <c r="G45" s="418">
        <v>0</v>
      </c>
      <c r="H45" s="418">
        <v>0</v>
      </c>
      <c r="I45" s="427">
        <f t="shared" si="0"/>
        <v>0</v>
      </c>
      <c r="J45" s="428">
        <f t="shared" si="1"/>
        <v>0</v>
      </c>
      <c r="K45" s="428">
        <f t="shared" si="2"/>
        <v>0</v>
      </c>
      <c r="L45" s="418">
        <v>0</v>
      </c>
      <c r="M45" s="418">
        <v>0</v>
      </c>
      <c r="N45" s="418">
        <v>0</v>
      </c>
      <c r="O45" s="418">
        <v>0</v>
      </c>
      <c r="P45" s="418">
        <v>0</v>
      </c>
      <c r="Q45" s="418">
        <v>0</v>
      </c>
      <c r="R45" s="418">
        <v>0</v>
      </c>
      <c r="S45" s="431">
        <f t="shared" si="3"/>
        <v>0</v>
      </c>
      <c r="T45" s="419">
        <v>0</v>
      </c>
      <c r="U45" s="418">
        <v>0</v>
      </c>
      <c r="V45" s="427">
        <f t="shared" si="4"/>
        <v>0</v>
      </c>
      <c r="W45" s="418">
        <v>0</v>
      </c>
      <c r="X45" s="418">
        <v>0</v>
      </c>
      <c r="Y45" s="418">
        <v>0</v>
      </c>
      <c r="Z45" s="418">
        <v>0</v>
      </c>
      <c r="AA45" s="418">
        <v>0</v>
      </c>
      <c r="AB45" s="418">
        <v>0</v>
      </c>
      <c r="AC45" s="418">
        <v>0</v>
      </c>
      <c r="AD45" s="420">
        <v>0</v>
      </c>
    </row>
    <row r="46" spans="1:30" ht="15" x14ac:dyDescent="0.25">
      <c r="A46" s="402" t="s">
        <v>643</v>
      </c>
      <c r="B46" s="401" t="s">
        <v>439</v>
      </c>
      <c r="C46" s="419">
        <v>0</v>
      </c>
      <c r="D46" s="418">
        <v>0</v>
      </c>
      <c r="E46" s="418">
        <v>0</v>
      </c>
      <c r="F46" s="418">
        <v>0</v>
      </c>
      <c r="G46" s="418">
        <v>0</v>
      </c>
      <c r="H46" s="418">
        <v>0</v>
      </c>
      <c r="I46" s="427">
        <f t="shared" si="0"/>
        <v>0</v>
      </c>
      <c r="J46" s="428">
        <f t="shared" si="1"/>
        <v>0</v>
      </c>
      <c r="K46" s="428">
        <f t="shared" si="2"/>
        <v>0</v>
      </c>
      <c r="L46" s="418">
        <v>0</v>
      </c>
      <c r="M46" s="418">
        <v>0</v>
      </c>
      <c r="N46" s="418">
        <v>0</v>
      </c>
      <c r="O46" s="418">
        <v>0</v>
      </c>
      <c r="P46" s="418">
        <v>0</v>
      </c>
      <c r="Q46" s="418">
        <v>0</v>
      </c>
      <c r="R46" s="418">
        <v>0</v>
      </c>
      <c r="S46" s="431">
        <f t="shared" si="3"/>
        <v>0</v>
      </c>
      <c r="T46" s="419">
        <v>0</v>
      </c>
      <c r="U46" s="418">
        <v>0</v>
      </c>
      <c r="V46" s="427">
        <f t="shared" si="4"/>
        <v>0</v>
      </c>
      <c r="W46" s="418">
        <v>0</v>
      </c>
      <c r="X46" s="418">
        <v>0</v>
      </c>
      <c r="Y46" s="418">
        <v>0</v>
      </c>
      <c r="Z46" s="418">
        <v>0</v>
      </c>
      <c r="AA46" s="418">
        <v>0</v>
      </c>
      <c r="AB46" s="418">
        <v>0</v>
      </c>
      <c r="AC46" s="418">
        <v>0</v>
      </c>
      <c r="AD46" s="420">
        <v>0</v>
      </c>
    </row>
    <row r="47" spans="1:30" ht="76.5" x14ac:dyDescent="0.25">
      <c r="A47" s="402" t="s">
        <v>644</v>
      </c>
      <c r="B47" s="401" t="s">
        <v>440</v>
      </c>
      <c r="C47" s="419">
        <v>0</v>
      </c>
      <c r="D47" s="418">
        <v>0</v>
      </c>
      <c r="E47" s="418">
        <v>0</v>
      </c>
      <c r="F47" s="418">
        <v>0</v>
      </c>
      <c r="G47" s="418">
        <v>0</v>
      </c>
      <c r="H47" s="418">
        <v>0</v>
      </c>
      <c r="I47" s="427">
        <f t="shared" si="0"/>
        <v>0</v>
      </c>
      <c r="J47" s="428">
        <f t="shared" si="1"/>
        <v>0</v>
      </c>
      <c r="K47" s="428">
        <f t="shared" si="2"/>
        <v>0</v>
      </c>
      <c r="L47" s="418">
        <v>0</v>
      </c>
      <c r="M47" s="418">
        <v>0</v>
      </c>
      <c r="N47" s="418">
        <v>0</v>
      </c>
      <c r="O47" s="418">
        <v>0</v>
      </c>
      <c r="P47" s="418">
        <v>0</v>
      </c>
      <c r="Q47" s="418">
        <v>0</v>
      </c>
      <c r="R47" s="418">
        <v>0</v>
      </c>
      <c r="S47" s="431">
        <f t="shared" si="3"/>
        <v>0</v>
      </c>
      <c r="T47" s="419">
        <v>0</v>
      </c>
      <c r="U47" s="418">
        <v>0</v>
      </c>
      <c r="V47" s="427">
        <f t="shared" si="4"/>
        <v>0</v>
      </c>
      <c r="W47" s="418">
        <v>0</v>
      </c>
      <c r="X47" s="418">
        <v>0</v>
      </c>
      <c r="Y47" s="418">
        <v>0</v>
      </c>
      <c r="Z47" s="418">
        <v>0</v>
      </c>
      <c r="AA47" s="418">
        <v>0</v>
      </c>
      <c r="AB47" s="418">
        <v>0</v>
      </c>
      <c r="AC47" s="418">
        <v>0</v>
      </c>
      <c r="AD47" s="420">
        <v>0</v>
      </c>
    </row>
    <row r="48" spans="1:30" ht="25.5" x14ac:dyDescent="0.25">
      <c r="A48" s="402" t="s">
        <v>645</v>
      </c>
      <c r="B48" s="401" t="s">
        <v>441</v>
      </c>
      <c r="C48" s="419">
        <v>0</v>
      </c>
      <c r="D48" s="418">
        <v>0</v>
      </c>
      <c r="E48" s="418">
        <v>0</v>
      </c>
      <c r="F48" s="418">
        <v>0</v>
      </c>
      <c r="G48" s="418">
        <v>0</v>
      </c>
      <c r="H48" s="418">
        <v>0</v>
      </c>
      <c r="I48" s="427">
        <f t="shared" si="0"/>
        <v>0</v>
      </c>
      <c r="J48" s="428">
        <f t="shared" si="1"/>
        <v>0</v>
      </c>
      <c r="K48" s="428">
        <f t="shared" si="2"/>
        <v>0</v>
      </c>
      <c r="L48" s="418">
        <v>0</v>
      </c>
      <c r="M48" s="418">
        <v>0</v>
      </c>
      <c r="N48" s="418">
        <v>0</v>
      </c>
      <c r="O48" s="418">
        <v>0</v>
      </c>
      <c r="P48" s="418">
        <v>0</v>
      </c>
      <c r="Q48" s="418">
        <v>0</v>
      </c>
      <c r="R48" s="418">
        <v>0</v>
      </c>
      <c r="S48" s="431">
        <f t="shared" si="3"/>
        <v>0</v>
      </c>
      <c r="T48" s="419">
        <v>0</v>
      </c>
      <c r="U48" s="418">
        <v>0</v>
      </c>
      <c r="V48" s="427">
        <f t="shared" si="4"/>
        <v>0</v>
      </c>
      <c r="W48" s="418">
        <v>0</v>
      </c>
      <c r="X48" s="418">
        <v>0</v>
      </c>
      <c r="Y48" s="418">
        <v>0</v>
      </c>
      <c r="Z48" s="418">
        <v>0</v>
      </c>
      <c r="AA48" s="418">
        <v>0</v>
      </c>
      <c r="AB48" s="418">
        <v>0</v>
      </c>
      <c r="AC48" s="418">
        <v>0</v>
      </c>
      <c r="AD48" s="420">
        <v>0</v>
      </c>
    </row>
    <row r="49" spans="1:30" ht="15" x14ac:dyDescent="0.25">
      <c r="A49" s="402" t="s">
        <v>442</v>
      </c>
      <c r="B49" s="401" t="s">
        <v>443</v>
      </c>
      <c r="C49" s="419">
        <v>0</v>
      </c>
      <c r="D49" s="418">
        <v>0</v>
      </c>
      <c r="E49" s="418">
        <v>0</v>
      </c>
      <c r="F49" s="418">
        <v>0</v>
      </c>
      <c r="G49" s="418">
        <v>0</v>
      </c>
      <c r="H49" s="418">
        <v>0</v>
      </c>
      <c r="I49" s="427">
        <f t="shared" si="0"/>
        <v>0</v>
      </c>
      <c r="J49" s="428">
        <f t="shared" si="1"/>
        <v>0</v>
      </c>
      <c r="K49" s="428">
        <f t="shared" si="2"/>
        <v>0</v>
      </c>
      <c r="L49" s="418">
        <v>0</v>
      </c>
      <c r="M49" s="418">
        <v>0</v>
      </c>
      <c r="N49" s="418">
        <v>0</v>
      </c>
      <c r="O49" s="418">
        <v>0</v>
      </c>
      <c r="P49" s="418">
        <v>0</v>
      </c>
      <c r="Q49" s="418">
        <v>0</v>
      </c>
      <c r="R49" s="418">
        <v>0</v>
      </c>
      <c r="S49" s="431">
        <f t="shared" si="3"/>
        <v>0</v>
      </c>
      <c r="T49" s="419">
        <v>0</v>
      </c>
      <c r="U49" s="418">
        <v>0</v>
      </c>
      <c r="V49" s="427">
        <f t="shared" si="4"/>
        <v>0</v>
      </c>
      <c r="W49" s="418">
        <v>0</v>
      </c>
      <c r="X49" s="418">
        <v>0</v>
      </c>
      <c r="Y49" s="418">
        <v>0</v>
      </c>
      <c r="Z49" s="418">
        <v>0</v>
      </c>
      <c r="AA49" s="418">
        <v>0</v>
      </c>
      <c r="AB49" s="418">
        <v>0</v>
      </c>
      <c r="AC49" s="418">
        <v>0</v>
      </c>
      <c r="AD49" s="420">
        <v>0</v>
      </c>
    </row>
    <row r="50" spans="1:30" ht="15" x14ac:dyDescent="0.25">
      <c r="A50" s="402" t="s">
        <v>646</v>
      </c>
      <c r="B50" s="401" t="s">
        <v>444</v>
      </c>
      <c r="C50" s="419">
        <v>0</v>
      </c>
      <c r="D50" s="418">
        <v>0</v>
      </c>
      <c r="E50" s="418">
        <v>0</v>
      </c>
      <c r="F50" s="418">
        <v>0</v>
      </c>
      <c r="G50" s="418">
        <v>0</v>
      </c>
      <c r="H50" s="418">
        <v>0</v>
      </c>
      <c r="I50" s="427">
        <f t="shared" si="0"/>
        <v>0</v>
      </c>
      <c r="J50" s="428">
        <f t="shared" si="1"/>
        <v>0</v>
      </c>
      <c r="K50" s="428">
        <f t="shared" si="2"/>
        <v>0</v>
      </c>
      <c r="L50" s="418">
        <v>0</v>
      </c>
      <c r="M50" s="418">
        <v>0</v>
      </c>
      <c r="N50" s="418">
        <v>0</v>
      </c>
      <c r="O50" s="418">
        <v>0</v>
      </c>
      <c r="P50" s="418">
        <v>0</v>
      </c>
      <c r="Q50" s="418">
        <v>0</v>
      </c>
      <c r="R50" s="418">
        <v>0</v>
      </c>
      <c r="S50" s="431">
        <f t="shared" si="3"/>
        <v>0</v>
      </c>
      <c r="T50" s="419">
        <v>0</v>
      </c>
      <c r="U50" s="418">
        <v>0</v>
      </c>
      <c r="V50" s="427">
        <f t="shared" si="4"/>
        <v>0</v>
      </c>
      <c r="W50" s="418">
        <v>0</v>
      </c>
      <c r="X50" s="418">
        <v>0</v>
      </c>
      <c r="Y50" s="418">
        <v>0</v>
      </c>
      <c r="Z50" s="418">
        <v>0</v>
      </c>
      <c r="AA50" s="418">
        <v>0</v>
      </c>
      <c r="AB50" s="418">
        <v>0</v>
      </c>
      <c r="AC50" s="418">
        <v>0</v>
      </c>
      <c r="AD50" s="420">
        <v>0</v>
      </c>
    </row>
    <row r="51" spans="1:30" ht="15" x14ac:dyDescent="0.25">
      <c r="A51" s="402" t="s">
        <v>647</v>
      </c>
      <c r="B51" s="401" t="s">
        <v>445</v>
      </c>
      <c r="C51" s="419">
        <v>0</v>
      </c>
      <c r="D51" s="418">
        <v>0</v>
      </c>
      <c r="E51" s="418">
        <v>0</v>
      </c>
      <c r="F51" s="418">
        <v>0</v>
      </c>
      <c r="G51" s="418">
        <v>0</v>
      </c>
      <c r="H51" s="418">
        <v>0</v>
      </c>
      <c r="I51" s="427">
        <f t="shared" si="0"/>
        <v>0</v>
      </c>
      <c r="J51" s="428">
        <f t="shared" si="1"/>
        <v>0</v>
      </c>
      <c r="K51" s="428">
        <f t="shared" si="2"/>
        <v>0</v>
      </c>
      <c r="L51" s="418">
        <v>0</v>
      </c>
      <c r="M51" s="418">
        <v>0</v>
      </c>
      <c r="N51" s="418">
        <v>0</v>
      </c>
      <c r="O51" s="418">
        <v>0</v>
      </c>
      <c r="P51" s="418">
        <v>0</v>
      </c>
      <c r="Q51" s="418">
        <v>0</v>
      </c>
      <c r="R51" s="418">
        <v>0</v>
      </c>
      <c r="S51" s="431">
        <f t="shared" si="3"/>
        <v>0</v>
      </c>
      <c r="T51" s="419">
        <v>0</v>
      </c>
      <c r="U51" s="418">
        <v>0</v>
      </c>
      <c r="V51" s="427">
        <f t="shared" si="4"/>
        <v>0</v>
      </c>
      <c r="W51" s="418">
        <v>0</v>
      </c>
      <c r="X51" s="418">
        <v>0</v>
      </c>
      <c r="Y51" s="418">
        <v>0</v>
      </c>
      <c r="Z51" s="418">
        <v>0</v>
      </c>
      <c r="AA51" s="418">
        <v>0</v>
      </c>
      <c r="AB51" s="418">
        <v>0</v>
      </c>
      <c r="AC51" s="418">
        <v>0</v>
      </c>
      <c r="AD51" s="420">
        <v>0</v>
      </c>
    </row>
    <row r="52" spans="1:30" ht="15" x14ac:dyDescent="0.25">
      <c r="A52" s="402" t="s">
        <v>446</v>
      </c>
      <c r="B52" s="401" t="s">
        <v>447</v>
      </c>
      <c r="C52" s="419">
        <v>0</v>
      </c>
      <c r="D52" s="418">
        <v>0</v>
      </c>
      <c r="E52" s="418">
        <v>0</v>
      </c>
      <c r="F52" s="418">
        <v>0</v>
      </c>
      <c r="G52" s="418">
        <v>0</v>
      </c>
      <c r="H52" s="418">
        <v>0</v>
      </c>
      <c r="I52" s="427">
        <f t="shared" si="0"/>
        <v>0</v>
      </c>
      <c r="J52" s="428">
        <f t="shared" si="1"/>
        <v>0</v>
      </c>
      <c r="K52" s="428">
        <f t="shared" si="2"/>
        <v>0</v>
      </c>
      <c r="L52" s="418">
        <v>0</v>
      </c>
      <c r="M52" s="418">
        <v>0</v>
      </c>
      <c r="N52" s="418">
        <v>0</v>
      </c>
      <c r="O52" s="418">
        <v>0</v>
      </c>
      <c r="P52" s="418">
        <v>0</v>
      </c>
      <c r="Q52" s="418">
        <v>0</v>
      </c>
      <c r="R52" s="418">
        <v>0</v>
      </c>
      <c r="S52" s="431">
        <f t="shared" si="3"/>
        <v>0</v>
      </c>
      <c r="T52" s="419">
        <v>0</v>
      </c>
      <c r="U52" s="418">
        <v>0</v>
      </c>
      <c r="V52" s="427">
        <f t="shared" si="4"/>
        <v>0</v>
      </c>
      <c r="W52" s="418">
        <v>0</v>
      </c>
      <c r="X52" s="418">
        <v>0</v>
      </c>
      <c r="Y52" s="418">
        <v>0</v>
      </c>
      <c r="Z52" s="418">
        <v>0</v>
      </c>
      <c r="AA52" s="418">
        <v>0</v>
      </c>
      <c r="AB52" s="418">
        <v>0</v>
      </c>
      <c r="AC52" s="418">
        <v>0</v>
      </c>
      <c r="AD52" s="420">
        <v>0</v>
      </c>
    </row>
    <row r="53" spans="1:30" ht="38.25" x14ac:dyDescent="0.25">
      <c r="A53" s="402" t="s">
        <v>648</v>
      </c>
      <c r="B53" s="401" t="s">
        <v>448</v>
      </c>
      <c r="C53" s="419">
        <v>0</v>
      </c>
      <c r="D53" s="418">
        <v>0</v>
      </c>
      <c r="E53" s="418">
        <v>0</v>
      </c>
      <c r="F53" s="418">
        <v>0</v>
      </c>
      <c r="G53" s="418">
        <v>0</v>
      </c>
      <c r="H53" s="418">
        <v>0</v>
      </c>
      <c r="I53" s="427">
        <f t="shared" si="0"/>
        <v>0</v>
      </c>
      <c r="J53" s="428">
        <f t="shared" si="1"/>
        <v>0</v>
      </c>
      <c r="K53" s="428">
        <f t="shared" si="2"/>
        <v>0</v>
      </c>
      <c r="L53" s="418">
        <v>0</v>
      </c>
      <c r="M53" s="418">
        <v>0</v>
      </c>
      <c r="N53" s="418">
        <v>0</v>
      </c>
      <c r="O53" s="418">
        <v>0</v>
      </c>
      <c r="P53" s="418">
        <v>0</v>
      </c>
      <c r="Q53" s="418">
        <v>0</v>
      </c>
      <c r="R53" s="418">
        <v>0</v>
      </c>
      <c r="S53" s="431">
        <f t="shared" si="3"/>
        <v>0</v>
      </c>
      <c r="T53" s="419">
        <v>0</v>
      </c>
      <c r="U53" s="418">
        <v>0</v>
      </c>
      <c r="V53" s="427">
        <f t="shared" si="4"/>
        <v>0</v>
      </c>
      <c r="W53" s="418">
        <v>0</v>
      </c>
      <c r="X53" s="418">
        <v>0</v>
      </c>
      <c r="Y53" s="418">
        <v>0</v>
      </c>
      <c r="Z53" s="418">
        <v>0</v>
      </c>
      <c r="AA53" s="418">
        <v>0</v>
      </c>
      <c r="AB53" s="418">
        <v>0</v>
      </c>
      <c r="AC53" s="418">
        <v>0</v>
      </c>
      <c r="AD53" s="420">
        <v>0</v>
      </c>
    </row>
    <row r="54" spans="1:30" ht="25.5" x14ac:dyDescent="0.25">
      <c r="A54" s="402" t="s">
        <v>649</v>
      </c>
      <c r="B54" s="401" t="s">
        <v>449</v>
      </c>
      <c r="C54" s="419">
        <v>0</v>
      </c>
      <c r="D54" s="418">
        <v>0</v>
      </c>
      <c r="E54" s="418">
        <v>0</v>
      </c>
      <c r="F54" s="418">
        <v>0</v>
      </c>
      <c r="G54" s="418">
        <v>0</v>
      </c>
      <c r="H54" s="418">
        <v>0</v>
      </c>
      <c r="I54" s="427">
        <f t="shared" si="0"/>
        <v>0</v>
      </c>
      <c r="J54" s="428">
        <f t="shared" si="1"/>
        <v>0</v>
      </c>
      <c r="K54" s="428">
        <f t="shared" si="2"/>
        <v>0</v>
      </c>
      <c r="L54" s="418">
        <v>0</v>
      </c>
      <c r="M54" s="418">
        <v>0</v>
      </c>
      <c r="N54" s="418">
        <v>0</v>
      </c>
      <c r="O54" s="418">
        <v>0</v>
      </c>
      <c r="P54" s="418">
        <v>0</v>
      </c>
      <c r="Q54" s="418">
        <v>0</v>
      </c>
      <c r="R54" s="418">
        <v>0</v>
      </c>
      <c r="S54" s="431">
        <f t="shared" si="3"/>
        <v>0</v>
      </c>
      <c r="T54" s="419">
        <v>0</v>
      </c>
      <c r="U54" s="418">
        <v>0</v>
      </c>
      <c r="V54" s="427">
        <f t="shared" si="4"/>
        <v>0</v>
      </c>
      <c r="W54" s="418">
        <v>0</v>
      </c>
      <c r="X54" s="418">
        <v>0</v>
      </c>
      <c r="Y54" s="418">
        <v>0</v>
      </c>
      <c r="Z54" s="418">
        <v>0</v>
      </c>
      <c r="AA54" s="418">
        <v>0</v>
      </c>
      <c r="AB54" s="418">
        <v>0</v>
      </c>
      <c r="AC54" s="418">
        <v>0</v>
      </c>
      <c r="AD54" s="420">
        <v>0</v>
      </c>
    </row>
    <row r="55" spans="1:30" ht="25.5" x14ac:dyDescent="0.25">
      <c r="A55" s="402" t="s">
        <v>450</v>
      </c>
      <c r="B55" s="401" t="s">
        <v>451</v>
      </c>
      <c r="C55" s="419">
        <v>0</v>
      </c>
      <c r="D55" s="418">
        <v>0</v>
      </c>
      <c r="E55" s="418">
        <v>0</v>
      </c>
      <c r="F55" s="418">
        <v>0</v>
      </c>
      <c r="G55" s="418">
        <v>0</v>
      </c>
      <c r="H55" s="418">
        <v>0</v>
      </c>
      <c r="I55" s="427">
        <f t="shared" si="0"/>
        <v>0</v>
      </c>
      <c r="J55" s="428">
        <f t="shared" si="1"/>
        <v>0</v>
      </c>
      <c r="K55" s="428">
        <f t="shared" si="2"/>
        <v>0</v>
      </c>
      <c r="L55" s="418">
        <v>0</v>
      </c>
      <c r="M55" s="418">
        <v>0</v>
      </c>
      <c r="N55" s="418">
        <v>0</v>
      </c>
      <c r="O55" s="418">
        <v>0</v>
      </c>
      <c r="P55" s="418">
        <v>0</v>
      </c>
      <c r="Q55" s="418">
        <v>0</v>
      </c>
      <c r="R55" s="418">
        <v>0</v>
      </c>
      <c r="S55" s="431">
        <f t="shared" si="3"/>
        <v>0</v>
      </c>
      <c r="T55" s="419">
        <v>0</v>
      </c>
      <c r="U55" s="418">
        <v>0</v>
      </c>
      <c r="V55" s="427">
        <f t="shared" si="4"/>
        <v>0</v>
      </c>
      <c r="W55" s="418">
        <v>0</v>
      </c>
      <c r="X55" s="418">
        <v>0</v>
      </c>
      <c r="Y55" s="418">
        <v>0</v>
      </c>
      <c r="Z55" s="418">
        <v>0</v>
      </c>
      <c r="AA55" s="418">
        <v>0</v>
      </c>
      <c r="AB55" s="418">
        <v>0</v>
      </c>
      <c r="AC55" s="418">
        <v>0</v>
      </c>
      <c r="AD55" s="420">
        <v>0</v>
      </c>
    </row>
    <row r="56" spans="1:30" ht="25.5" x14ac:dyDescent="0.25">
      <c r="A56" s="402" t="s">
        <v>452</v>
      </c>
      <c r="B56" s="401" t="s">
        <v>453</v>
      </c>
      <c r="C56" s="419">
        <v>0</v>
      </c>
      <c r="D56" s="418">
        <v>0</v>
      </c>
      <c r="E56" s="418">
        <v>0</v>
      </c>
      <c r="F56" s="418">
        <v>0</v>
      </c>
      <c r="G56" s="418">
        <v>0</v>
      </c>
      <c r="H56" s="418">
        <v>0</v>
      </c>
      <c r="I56" s="427">
        <f t="shared" si="0"/>
        <v>0</v>
      </c>
      <c r="J56" s="428">
        <f t="shared" si="1"/>
        <v>0</v>
      </c>
      <c r="K56" s="428">
        <f t="shared" si="2"/>
        <v>0</v>
      </c>
      <c r="L56" s="418">
        <v>0</v>
      </c>
      <c r="M56" s="418">
        <v>0</v>
      </c>
      <c r="N56" s="418">
        <v>0</v>
      </c>
      <c r="O56" s="418">
        <v>0</v>
      </c>
      <c r="P56" s="418">
        <v>0</v>
      </c>
      <c r="Q56" s="418">
        <v>0</v>
      </c>
      <c r="R56" s="418">
        <v>0</v>
      </c>
      <c r="S56" s="431">
        <f t="shared" si="3"/>
        <v>0</v>
      </c>
      <c r="T56" s="419">
        <v>0</v>
      </c>
      <c r="U56" s="418">
        <v>0</v>
      </c>
      <c r="V56" s="427">
        <f t="shared" si="4"/>
        <v>0</v>
      </c>
      <c r="W56" s="418">
        <v>0</v>
      </c>
      <c r="X56" s="418">
        <v>0</v>
      </c>
      <c r="Y56" s="418">
        <v>0</v>
      </c>
      <c r="Z56" s="418">
        <v>0</v>
      </c>
      <c r="AA56" s="418">
        <v>0</v>
      </c>
      <c r="AB56" s="418">
        <v>0</v>
      </c>
      <c r="AC56" s="418">
        <v>0</v>
      </c>
      <c r="AD56" s="420">
        <v>0</v>
      </c>
    </row>
    <row r="57" spans="1:30" ht="15" x14ac:dyDescent="0.25">
      <c r="A57" s="402" t="s">
        <v>454</v>
      </c>
      <c r="B57" s="401" t="s">
        <v>455</v>
      </c>
      <c r="C57" s="419">
        <v>0</v>
      </c>
      <c r="D57" s="418">
        <v>0</v>
      </c>
      <c r="E57" s="418">
        <v>0</v>
      </c>
      <c r="F57" s="418">
        <v>0</v>
      </c>
      <c r="G57" s="418">
        <v>0</v>
      </c>
      <c r="H57" s="418">
        <v>0</v>
      </c>
      <c r="I57" s="427">
        <f t="shared" si="0"/>
        <v>0</v>
      </c>
      <c r="J57" s="428">
        <f t="shared" si="1"/>
        <v>0</v>
      </c>
      <c r="K57" s="428">
        <f t="shared" si="2"/>
        <v>0</v>
      </c>
      <c r="L57" s="418">
        <v>0</v>
      </c>
      <c r="M57" s="418">
        <v>0</v>
      </c>
      <c r="N57" s="418">
        <v>0</v>
      </c>
      <c r="O57" s="418">
        <v>0</v>
      </c>
      <c r="P57" s="418">
        <v>0</v>
      </c>
      <c r="Q57" s="418">
        <v>0</v>
      </c>
      <c r="R57" s="418">
        <v>0</v>
      </c>
      <c r="S57" s="431">
        <f t="shared" si="3"/>
        <v>0</v>
      </c>
      <c r="T57" s="419">
        <v>0</v>
      </c>
      <c r="U57" s="418">
        <v>0</v>
      </c>
      <c r="V57" s="427">
        <f t="shared" si="4"/>
        <v>0</v>
      </c>
      <c r="W57" s="418">
        <v>0</v>
      </c>
      <c r="X57" s="418">
        <v>0</v>
      </c>
      <c r="Y57" s="418">
        <v>0</v>
      </c>
      <c r="Z57" s="418">
        <v>0</v>
      </c>
      <c r="AA57" s="418">
        <v>0</v>
      </c>
      <c r="AB57" s="418">
        <v>0</v>
      </c>
      <c r="AC57" s="418">
        <v>0</v>
      </c>
      <c r="AD57" s="420">
        <v>0</v>
      </c>
    </row>
    <row r="58" spans="1:30" ht="25.5" x14ac:dyDescent="0.25">
      <c r="A58" s="402" t="s">
        <v>650</v>
      </c>
      <c r="B58" s="401" t="s">
        <v>456</v>
      </c>
      <c r="C58" s="419">
        <v>0</v>
      </c>
      <c r="D58" s="418">
        <v>0</v>
      </c>
      <c r="E58" s="418">
        <v>0</v>
      </c>
      <c r="F58" s="418">
        <v>0</v>
      </c>
      <c r="G58" s="418">
        <v>0</v>
      </c>
      <c r="H58" s="418">
        <v>0</v>
      </c>
      <c r="I58" s="427">
        <f t="shared" si="0"/>
        <v>0</v>
      </c>
      <c r="J58" s="428">
        <f t="shared" si="1"/>
        <v>0</v>
      </c>
      <c r="K58" s="428">
        <f t="shared" si="2"/>
        <v>0</v>
      </c>
      <c r="L58" s="418">
        <v>0</v>
      </c>
      <c r="M58" s="418">
        <v>0</v>
      </c>
      <c r="N58" s="418">
        <v>0</v>
      </c>
      <c r="O58" s="418">
        <v>0</v>
      </c>
      <c r="P58" s="418">
        <v>0</v>
      </c>
      <c r="Q58" s="418">
        <v>0</v>
      </c>
      <c r="R58" s="418">
        <v>0</v>
      </c>
      <c r="S58" s="431">
        <f t="shared" si="3"/>
        <v>0</v>
      </c>
      <c r="T58" s="419">
        <v>0</v>
      </c>
      <c r="U58" s="418">
        <v>0</v>
      </c>
      <c r="V58" s="427">
        <f t="shared" si="4"/>
        <v>0</v>
      </c>
      <c r="W58" s="418">
        <v>0</v>
      </c>
      <c r="X58" s="418">
        <v>0</v>
      </c>
      <c r="Y58" s="418">
        <v>0</v>
      </c>
      <c r="Z58" s="418">
        <v>0</v>
      </c>
      <c r="AA58" s="418">
        <v>0</v>
      </c>
      <c r="AB58" s="418">
        <v>0</v>
      </c>
      <c r="AC58" s="418">
        <v>0</v>
      </c>
      <c r="AD58" s="420">
        <v>0</v>
      </c>
    </row>
    <row r="59" spans="1:30" ht="25.5" x14ac:dyDescent="0.25">
      <c r="A59" s="402" t="s">
        <v>457</v>
      </c>
      <c r="B59" s="401" t="s">
        <v>458</v>
      </c>
      <c r="C59" s="419">
        <v>0</v>
      </c>
      <c r="D59" s="418">
        <v>0</v>
      </c>
      <c r="E59" s="418">
        <v>0</v>
      </c>
      <c r="F59" s="418">
        <v>0</v>
      </c>
      <c r="G59" s="418">
        <v>0</v>
      </c>
      <c r="H59" s="418">
        <v>0</v>
      </c>
      <c r="I59" s="427">
        <f t="shared" si="0"/>
        <v>0</v>
      </c>
      <c r="J59" s="428">
        <f t="shared" si="1"/>
        <v>0</v>
      </c>
      <c r="K59" s="428">
        <f t="shared" si="2"/>
        <v>0</v>
      </c>
      <c r="L59" s="418">
        <v>0</v>
      </c>
      <c r="M59" s="418">
        <v>0</v>
      </c>
      <c r="N59" s="418">
        <v>0</v>
      </c>
      <c r="O59" s="418">
        <v>0</v>
      </c>
      <c r="P59" s="418">
        <v>0</v>
      </c>
      <c r="Q59" s="418">
        <v>0</v>
      </c>
      <c r="R59" s="418">
        <v>0</v>
      </c>
      <c r="S59" s="431">
        <f t="shared" si="3"/>
        <v>0</v>
      </c>
      <c r="T59" s="419">
        <v>0</v>
      </c>
      <c r="U59" s="418">
        <v>0</v>
      </c>
      <c r="V59" s="427">
        <f t="shared" si="4"/>
        <v>0</v>
      </c>
      <c r="W59" s="418">
        <v>0</v>
      </c>
      <c r="X59" s="418">
        <v>0</v>
      </c>
      <c r="Y59" s="418">
        <v>0</v>
      </c>
      <c r="Z59" s="418">
        <v>0</v>
      </c>
      <c r="AA59" s="418">
        <v>0</v>
      </c>
      <c r="AB59" s="418">
        <v>0</v>
      </c>
      <c r="AC59" s="418">
        <v>0</v>
      </c>
      <c r="AD59" s="420">
        <v>0</v>
      </c>
    </row>
    <row r="60" spans="1:30" ht="15" x14ac:dyDescent="0.25">
      <c r="A60" s="402" t="s">
        <v>459</v>
      </c>
      <c r="B60" s="401" t="s">
        <v>460</v>
      </c>
      <c r="C60" s="419">
        <v>0</v>
      </c>
      <c r="D60" s="418">
        <v>0</v>
      </c>
      <c r="E60" s="418">
        <v>0</v>
      </c>
      <c r="F60" s="418">
        <v>0</v>
      </c>
      <c r="G60" s="418">
        <v>0</v>
      </c>
      <c r="H60" s="418">
        <v>0</v>
      </c>
      <c r="I60" s="427">
        <f t="shared" si="0"/>
        <v>0</v>
      </c>
      <c r="J60" s="428">
        <f t="shared" si="1"/>
        <v>0</v>
      </c>
      <c r="K60" s="428">
        <f t="shared" si="2"/>
        <v>0</v>
      </c>
      <c r="L60" s="418">
        <v>0</v>
      </c>
      <c r="M60" s="418">
        <v>0</v>
      </c>
      <c r="N60" s="418">
        <v>0</v>
      </c>
      <c r="O60" s="418">
        <v>0</v>
      </c>
      <c r="P60" s="418">
        <v>0</v>
      </c>
      <c r="Q60" s="418">
        <v>0</v>
      </c>
      <c r="R60" s="418">
        <v>0</v>
      </c>
      <c r="S60" s="431">
        <f t="shared" si="3"/>
        <v>0</v>
      </c>
      <c r="T60" s="419">
        <v>0</v>
      </c>
      <c r="U60" s="418">
        <v>0</v>
      </c>
      <c r="V60" s="427">
        <f t="shared" si="4"/>
        <v>0</v>
      </c>
      <c r="W60" s="418">
        <v>0</v>
      </c>
      <c r="X60" s="418">
        <v>0</v>
      </c>
      <c r="Y60" s="418">
        <v>0</v>
      </c>
      <c r="Z60" s="418">
        <v>0</v>
      </c>
      <c r="AA60" s="418">
        <v>0</v>
      </c>
      <c r="AB60" s="418">
        <v>0</v>
      </c>
      <c r="AC60" s="418">
        <v>0</v>
      </c>
      <c r="AD60" s="420">
        <v>0</v>
      </c>
    </row>
    <row r="61" spans="1:30" ht="15" x14ac:dyDescent="0.25">
      <c r="A61" s="404" t="s">
        <v>461</v>
      </c>
      <c r="B61" s="401" t="s">
        <v>462</v>
      </c>
      <c r="C61" s="419">
        <v>1</v>
      </c>
      <c r="D61" s="418">
        <v>1</v>
      </c>
      <c r="E61" s="418">
        <v>0</v>
      </c>
      <c r="F61" s="418">
        <v>1</v>
      </c>
      <c r="G61" s="418">
        <v>0</v>
      </c>
      <c r="H61" s="418">
        <v>0</v>
      </c>
      <c r="I61" s="427">
        <f t="shared" si="0"/>
        <v>1</v>
      </c>
      <c r="J61" s="428">
        <f t="shared" si="1"/>
        <v>2</v>
      </c>
      <c r="K61" s="428">
        <f t="shared" si="2"/>
        <v>0</v>
      </c>
      <c r="L61" s="418">
        <v>0</v>
      </c>
      <c r="M61" s="418">
        <v>0</v>
      </c>
      <c r="N61" s="418">
        <v>0</v>
      </c>
      <c r="O61" s="418">
        <v>0</v>
      </c>
      <c r="P61" s="418">
        <v>0</v>
      </c>
      <c r="Q61" s="418">
        <v>0</v>
      </c>
      <c r="R61" s="418">
        <v>0</v>
      </c>
      <c r="S61" s="431">
        <f t="shared" si="3"/>
        <v>2</v>
      </c>
      <c r="T61" s="419">
        <v>0</v>
      </c>
      <c r="U61" s="418">
        <v>0</v>
      </c>
      <c r="V61" s="427">
        <f t="shared" si="4"/>
        <v>0</v>
      </c>
      <c r="W61" s="418">
        <v>0</v>
      </c>
      <c r="X61" s="418">
        <v>0</v>
      </c>
      <c r="Y61" s="418">
        <v>0</v>
      </c>
      <c r="Z61" s="418">
        <v>0</v>
      </c>
      <c r="AA61" s="418">
        <v>0</v>
      </c>
      <c r="AB61" s="418">
        <v>0</v>
      </c>
      <c r="AC61" s="418">
        <v>0</v>
      </c>
      <c r="AD61" s="420">
        <v>0</v>
      </c>
    </row>
    <row r="62" spans="1:30" ht="15" x14ac:dyDescent="0.25">
      <c r="A62" s="404" t="s">
        <v>651</v>
      </c>
      <c r="B62" s="401" t="s">
        <v>463</v>
      </c>
      <c r="C62" s="419">
        <v>0</v>
      </c>
      <c r="D62" s="418">
        <v>0</v>
      </c>
      <c r="E62" s="418">
        <v>0</v>
      </c>
      <c r="F62" s="418">
        <v>0</v>
      </c>
      <c r="G62" s="418">
        <v>0</v>
      </c>
      <c r="H62" s="418">
        <v>0</v>
      </c>
      <c r="I62" s="427">
        <f t="shared" si="0"/>
        <v>0</v>
      </c>
      <c r="J62" s="428">
        <f t="shared" si="1"/>
        <v>0</v>
      </c>
      <c r="K62" s="428">
        <f t="shared" si="2"/>
        <v>0</v>
      </c>
      <c r="L62" s="418">
        <v>0</v>
      </c>
      <c r="M62" s="418">
        <v>0</v>
      </c>
      <c r="N62" s="418">
        <v>0</v>
      </c>
      <c r="O62" s="418">
        <v>0</v>
      </c>
      <c r="P62" s="418">
        <v>0</v>
      </c>
      <c r="Q62" s="418">
        <v>0</v>
      </c>
      <c r="R62" s="418">
        <v>0</v>
      </c>
      <c r="S62" s="431">
        <f t="shared" si="3"/>
        <v>0</v>
      </c>
      <c r="T62" s="419">
        <v>0</v>
      </c>
      <c r="U62" s="418">
        <v>0</v>
      </c>
      <c r="V62" s="427">
        <f t="shared" si="4"/>
        <v>0</v>
      </c>
      <c r="W62" s="418">
        <v>0</v>
      </c>
      <c r="X62" s="418">
        <v>0</v>
      </c>
      <c r="Y62" s="418">
        <v>0</v>
      </c>
      <c r="Z62" s="418">
        <v>0</v>
      </c>
      <c r="AA62" s="418">
        <v>0</v>
      </c>
      <c r="AB62" s="418">
        <v>0</v>
      </c>
      <c r="AC62" s="418">
        <v>0</v>
      </c>
      <c r="AD62" s="420">
        <v>0</v>
      </c>
    </row>
    <row r="63" spans="1:30" ht="38.25" x14ac:dyDescent="0.25">
      <c r="A63" s="404" t="s">
        <v>652</v>
      </c>
      <c r="B63" s="401" t="s">
        <v>464</v>
      </c>
      <c r="C63" s="419">
        <v>0</v>
      </c>
      <c r="D63" s="418">
        <v>0</v>
      </c>
      <c r="E63" s="418">
        <v>0</v>
      </c>
      <c r="F63" s="418">
        <v>0</v>
      </c>
      <c r="G63" s="418">
        <v>0</v>
      </c>
      <c r="H63" s="418">
        <v>0</v>
      </c>
      <c r="I63" s="427">
        <f t="shared" si="0"/>
        <v>0</v>
      </c>
      <c r="J63" s="428">
        <f t="shared" si="1"/>
        <v>0</v>
      </c>
      <c r="K63" s="428">
        <f t="shared" si="2"/>
        <v>0</v>
      </c>
      <c r="L63" s="418">
        <v>0</v>
      </c>
      <c r="M63" s="418">
        <v>0</v>
      </c>
      <c r="N63" s="418">
        <v>0</v>
      </c>
      <c r="O63" s="418">
        <v>0</v>
      </c>
      <c r="P63" s="418">
        <v>0</v>
      </c>
      <c r="Q63" s="418">
        <v>0</v>
      </c>
      <c r="R63" s="418">
        <v>0</v>
      </c>
      <c r="S63" s="431">
        <f t="shared" si="3"/>
        <v>0</v>
      </c>
      <c r="T63" s="419">
        <v>0</v>
      </c>
      <c r="U63" s="418">
        <v>0</v>
      </c>
      <c r="V63" s="427">
        <f t="shared" si="4"/>
        <v>0</v>
      </c>
      <c r="W63" s="418">
        <v>0</v>
      </c>
      <c r="X63" s="418">
        <v>0</v>
      </c>
      <c r="Y63" s="418">
        <v>0</v>
      </c>
      <c r="Z63" s="418">
        <v>0</v>
      </c>
      <c r="AA63" s="418">
        <v>0</v>
      </c>
      <c r="AB63" s="418">
        <v>0</v>
      </c>
      <c r="AC63" s="418">
        <v>0</v>
      </c>
      <c r="AD63" s="420">
        <v>0</v>
      </c>
    </row>
    <row r="64" spans="1:30" ht="15" x14ac:dyDescent="0.25">
      <c r="A64" s="404" t="s">
        <v>653</v>
      </c>
      <c r="B64" s="401" t="s">
        <v>465</v>
      </c>
      <c r="C64" s="419">
        <v>0</v>
      </c>
      <c r="D64" s="418">
        <v>0</v>
      </c>
      <c r="E64" s="418">
        <v>0</v>
      </c>
      <c r="F64" s="418">
        <v>0</v>
      </c>
      <c r="G64" s="418">
        <v>0</v>
      </c>
      <c r="H64" s="418">
        <v>0</v>
      </c>
      <c r="I64" s="427">
        <f t="shared" si="0"/>
        <v>0</v>
      </c>
      <c r="J64" s="428">
        <f t="shared" si="1"/>
        <v>0</v>
      </c>
      <c r="K64" s="428">
        <f t="shared" si="2"/>
        <v>0</v>
      </c>
      <c r="L64" s="418">
        <v>0</v>
      </c>
      <c r="M64" s="418">
        <v>0</v>
      </c>
      <c r="N64" s="418">
        <v>0</v>
      </c>
      <c r="O64" s="418">
        <v>0</v>
      </c>
      <c r="P64" s="418">
        <v>0</v>
      </c>
      <c r="Q64" s="418">
        <v>0</v>
      </c>
      <c r="R64" s="418">
        <v>0</v>
      </c>
      <c r="S64" s="431">
        <f t="shared" si="3"/>
        <v>0</v>
      </c>
      <c r="T64" s="419">
        <v>0</v>
      </c>
      <c r="U64" s="418">
        <v>0</v>
      </c>
      <c r="V64" s="427">
        <f t="shared" si="4"/>
        <v>0</v>
      </c>
      <c r="W64" s="418">
        <v>0</v>
      </c>
      <c r="X64" s="418">
        <v>0</v>
      </c>
      <c r="Y64" s="418">
        <v>0</v>
      </c>
      <c r="Z64" s="418">
        <v>0</v>
      </c>
      <c r="AA64" s="418">
        <v>0</v>
      </c>
      <c r="AB64" s="418">
        <v>0</v>
      </c>
      <c r="AC64" s="418">
        <v>0</v>
      </c>
      <c r="AD64" s="420">
        <v>0</v>
      </c>
    </row>
    <row r="65" spans="1:30" ht="51" x14ac:dyDescent="0.25">
      <c r="A65" s="404" t="s">
        <v>654</v>
      </c>
      <c r="B65" s="401" t="s">
        <v>466</v>
      </c>
      <c r="C65" s="419">
        <v>0</v>
      </c>
      <c r="D65" s="418">
        <v>0</v>
      </c>
      <c r="E65" s="418">
        <v>0</v>
      </c>
      <c r="F65" s="418">
        <v>0</v>
      </c>
      <c r="G65" s="418">
        <v>0</v>
      </c>
      <c r="H65" s="418">
        <v>0</v>
      </c>
      <c r="I65" s="427">
        <f t="shared" si="0"/>
        <v>0</v>
      </c>
      <c r="J65" s="428">
        <f t="shared" si="1"/>
        <v>0</v>
      </c>
      <c r="K65" s="428">
        <f t="shared" si="2"/>
        <v>0</v>
      </c>
      <c r="L65" s="418">
        <v>0</v>
      </c>
      <c r="M65" s="418">
        <v>0</v>
      </c>
      <c r="N65" s="418">
        <v>0</v>
      </c>
      <c r="O65" s="418">
        <v>0</v>
      </c>
      <c r="P65" s="418">
        <v>0</v>
      </c>
      <c r="Q65" s="418">
        <v>0</v>
      </c>
      <c r="R65" s="418">
        <v>0</v>
      </c>
      <c r="S65" s="431">
        <f t="shared" si="3"/>
        <v>0</v>
      </c>
      <c r="T65" s="419">
        <v>0</v>
      </c>
      <c r="U65" s="418">
        <v>0</v>
      </c>
      <c r="V65" s="427">
        <f t="shared" si="4"/>
        <v>0</v>
      </c>
      <c r="W65" s="418">
        <v>0</v>
      </c>
      <c r="X65" s="418">
        <v>0</v>
      </c>
      <c r="Y65" s="418">
        <v>0</v>
      </c>
      <c r="Z65" s="418">
        <v>0</v>
      </c>
      <c r="AA65" s="418">
        <v>0</v>
      </c>
      <c r="AB65" s="418">
        <v>0</v>
      </c>
      <c r="AC65" s="418">
        <v>0</v>
      </c>
      <c r="AD65" s="420">
        <v>0</v>
      </c>
    </row>
    <row r="66" spans="1:30" ht="25.5" x14ac:dyDescent="0.25">
      <c r="A66" s="404" t="s">
        <v>655</v>
      </c>
      <c r="B66" s="401" t="s">
        <v>467</v>
      </c>
      <c r="C66" s="419">
        <v>0</v>
      </c>
      <c r="D66" s="418">
        <v>0</v>
      </c>
      <c r="E66" s="418">
        <v>0</v>
      </c>
      <c r="F66" s="418">
        <v>0</v>
      </c>
      <c r="G66" s="418">
        <v>0</v>
      </c>
      <c r="H66" s="418">
        <v>0</v>
      </c>
      <c r="I66" s="427">
        <f t="shared" si="0"/>
        <v>0</v>
      </c>
      <c r="J66" s="428">
        <f t="shared" si="1"/>
        <v>0</v>
      </c>
      <c r="K66" s="428">
        <f t="shared" si="2"/>
        <v>0</v>
      </c>
      <c r="L66" s="418">
        <v>0</v>
      </c>
      <c r="M66" s="418">
        <v>0</v>
      </c>
      <c r="N66" s="418">
        <v>0</v>
      </c>
      <c r="O66" s="418">
        <v>0</v>
      </c>
      <c r="P66" s="418">
        <v>0</v>
      </c>
      <c r="Q66" s="418">
        <v>0</v>
      </c>
      <c r="R66" s="418">
        <v>0</v>
      </c>
      <c r="S66" s="431">
        <f t="shared" si="3"/>
        <v>0</v>
      </c>
      <c r="T66" s="419">
        <v>0</v>
      </c>
      <c r="U66" s="418">
        <v>0</v>
      </c>
      <c r="V66" s="427">
        <f t="shared" si="4"/>
        <v>0</v>
      </c>
      <c r="W66" s="418">
        <v>0</v>
      </c>
      <c r="X66" s="418">
        <v>0</v>
      </c>
      <c r="Y66" s="418">
        <v>0</v>
      </c>
      <c r="Z66" s="418">
        <v>0</v>
      </c>
      <c r="AA66" s="418">
        <v>0</v>
      </c>
      <c r="AB66" s="418">
        <v>0</v>
      </c>
      <c r="AC66" s="418">
        <v>0</v>
      </c>
      <c r="AD66" s="420">
        <v>0</v>
      </c>
    </row>
    <row r="67" spans="1:30" ht="15" x14ac:dyDescent="0.25">
      <c r="A67" s="404" t="s">
        <v>468</v>
      </c>
      <c r="B67" s="394" t="s">
        <v>469</v>
      </c>
      <c r="C67" s="419">
        <v>0</v>
      </c>
      <c r="D67" s="418">
        <v>0</v>
      </c>
      <c r="E67" s="418">
        <v>0</v>
      </c>
      <c r="F67" s="418">
        <v>0</v>
      </c>
      <c r="G67" s="418">
        <v>0</v>
      </c>
      <c r="H67" s="418">
        <v>0</v>
      </c>
      <c r="I67" s="427">
        <f t="shared" si="0"/>
        <v>0</v>
      </c>
      <c r="J67" s="428">
        <f t="shared" si="1"/>
        <v>0</v>
      </c>
      <c r="K67" s="428">
        <f t="shared" si="2"/>
        <v>0</v>
      </c>
      <c r="L67" s="418">
        <v>0</v>
      </c>
      <c r="M67" s="418">
        <v>0</v>
      </c>
      <c r="N67" s="418">
        <v>0</v>
      </c>
      <c r="O67" s="418">
        <v>0</v>
      </c>
      <c r="P67" s="418">
        <v>0</v>
      </c>
      <c r="Q67" s="418">
        <v>0</v>
      </c>
      <c r="R67" s="418">
        <v>0</v>
      </c>
      <c r="S67" s="431">
        <f t="shared" si="3"/>
        <v>0</v>
      </c>
      <c r="T67" s="419">
        <v>0</v>
      </c>
      <c r="U67" s="418">
        <v>0</v>
      </c>
      <c r="V67" s="427">
        <f t="shared" si="4"/>
        <v>0</v>
      </c>
      <c r="W67" s="418">
        <v>0</v>
      </c>
      <c r="X67" s="418">
        <v>0</v>
      </c>
      <c r="Y67" s="418">
        <v>0</v>
      </c>
      <c r="Z67" s="418">
        <v>0</v>
      </c>
      <c r="AA67" s="418">
        <v>0</v>
      </c>
      <c r="AB67" s="418">
        <v>0</v>
      </c>
      <c r="AC67" s="418">
        <v>0</v>
      </c>
      <c r="AD67" s="420">
        <v>0</v>
      </c>
    </row>
    <row r="68" spans="1:30" ht="15" x14ac:dyDescent="0.25">
      <c r="A68" s="404" t="s">
        <v>470</v>
      </c>
      <c r="B68" s="394" t="s">
        <v>471</v>
      </c>
      <c r="C68" s="419">
        <v>0</v>
      </c>
      <c r="D68" s="418">
        <v>0</v>
      </c>
      <c r="E68" s="418">
        <v>0</v>
      </c>
      <c r="F68" s="418">
        <v>0</v>
      </c>
      <c r="G68" s="418">
        <v>0</v>
      </c>
      <c r="H68" s="418">
        <v>0</v>
      </c>
      <c r="I68" s="427">
        <f t="shared" si="0"/>
        <v>0</v>
      </c>
      <c r="J68" s="428">
        <f t="shared" si="1"/>
        <v>0</v>
      </c>
      <c r="K68" s="428">
        <f t="shared" si="2"/>
        <v>0</v>
      </c>
      <c r="L68" s="418">
        <v>0</v>
      </c>
      <c r="M68" s="418">
        <v>0</v>
      </c>
      <c r="N68" s="418">
        <v>0</v>
      </c>
      <c r="O68" s="418">
        <v>0</v>
      </c>
      <c r="P68" s="418">
        <v>0</v>
      </c>
      <c r="Q68" s="418">
        <v>0</v>
      </c>
      <c r="R68" s="418">
        <v>0</v>
      </c>
      <c r="S68" s="431">
        <f t="shared" si="3"/>
        <v>0</v>
      </c>
      <c r="T68" s="419">
        <v>0</v>
      </c>
      <c r="U68" s="418">
        <v>0</v>
      </c>
      <c r="V68" s="427">
        <f t="shared" si="4"/>
        <v>0</v>
      </c>
      <c r="W68" s="418">
        <v>0</v>
      </c>
      <c r="X68" s="418">
        <v>0</v>
      </c>
      <c r="Y68" s="418">
        <v>0</v>
      </c>
      <c r="Z68" s="418">
        <v>0</v>
      </c>
      <c r="AA68" s="418">
        <v>0</v>
      </c>
      <c r="AB68" s="418">
        <v>0</v>
      </c>
      <c r="AC68" s="418">
        <v>0</v>
      </c>
      <c r="AD68" s="420">
        <v>0</v>
      </c>
    </row>
    <row r="69" spans="1:30" ht="15" x14ac:dyDescent="0.25">
      <c r="A69" s="404" t="s">
        <v>656</v>
      </c>
      <c r="B69" s="394" t="s">
        <v>472</v>
      </c>
      <c r="C69" s="419">
        <v>0</v>
      </c>
      <c r="D69" s="418">
        <v>0</v>
      </c>
      <c r="E69" s="418">
        <v>0</v>
      </c>
      <c r="F69" s="418">
        <v>0</v>
      </c>
      <c r="G69" s="418">
        <v>0</v>
      </c>
      <c r="H69" s="418">
        <v>0</v>
      </c>
      <c r="I69" s="427">
        <f t="shared" ref="I69:I102" si="10">D69+H69</f>
        <v>0</v>
      </c>
      <c r="J69" s="428">
        <f t="shared" ref="J69:J102" si="11">I69+C69</f>
        <v>0</v>
      </c>
      <c r="K69" s="428">
        <f t="shared" ref="K69:K102" si="12">L69+M69</f>
        <v>0</v>
      </c>
      <c r="L69" s="418">
        <v>0</v>
      </c>
      <c r="M69" s="418">
        <v>0</v>
      </c>
      <c r="N69" s="418">
        <v>0</v>
      </c>
      <c r="O69" s="418">
        <v>0</v>
      </c>
      <c r="P69" s="418">
        <v>0</v>
      </c>
      <c r="Q69" s="418">
        <v>0</v>
      </c>
      <c r="R69" s="418">
        <v>0</v>
      </c>
      <c r="S69" s="431">
        <f t="shared" ref="S69:S102" si="13">J69-K69</f>
        <v>0</v>
      </c>
      <c r="T69" s="419">
        <v>0</v>
      </c>
      <c r="U69" s="418">
        <v>0</v>
      </c>
      <c r="V69" s="427">
        <f t="shared" ref="V69:V92" si="14">X69+AA69+Z69+AB69+AC69</f>
        <v>0</v>
      </c>
      <c r="W69" s="418">
        <v>0</v>
      </c>
      <c r="X69" s="418">
        <v>0</v>
      </c>
      <c r="Y69" s="418">
        <v>0</v>
      </c>
      <c r="Z69" s="418">
        <v>0</v>
      </c>
      <c r="AA69" s="418">
        <v>0</v>
      </c>
      <c r="AB69" s="418">
        <v>0</v>
      </c>
      <c r="AC69" s="418">
        <v>0</v>
      </c>
      <c r="AD69" s="420">
        <v>0</v>
      </c>
    </row>
    <row r="70" spans="1:30" ht="15" x14ac:dyDescent="0.25">
      <c r="A70" s="404" t="s">
        <v>473</v>
      </c>
      <c r="B70" s="394" t="s">
        <v>474</v>
      </c>
      <c r="C70" s="419">
        <v>0</v>
      </c>
      <c r="D70" s="418">
        <v>0</v>
      </c>
      <c r="E70" s="418">
        <v>0</v>
      </c>
      <c r="F70" s="418">
        <v>0</v>
      </c>
      <c r="G70" s="418">
        <v>0</v>
      </c>
      <c r="H70" s="418">
        <v>0</v>
      </c>
      <c r="I70" s="427">
        <f t="shared" si="10"/>
        <v>0</v>
      </c>
      <c r="J70" s="428">
        <f t="shared" si="11"/>
        <v>0</v>
      </c>
      <c r="K70" s="428">
        <f t="shared" si="12"/>
        <v>0</v>
      </c>
      <c r="L70" s="418">
        <v>0</v>
      </c>
      <c r="M70" s="418">
        <v>0</v>
      </c>
      <c r="N70" s="418">
        <v>0</v>
      </c>
      <c r="O70" s="418">
        <v>0</v>
      </c>
      <c r="P70" s="418">
        <v>0</v>
      </c>
      <c r="Q70" s="418">
        <v>0</v>
      </c>
      <c r="R70" s="418">
        <v>0</v>
      </c>
      <c r="S70" s="431">
        <f t="shared" si="13"/>
        <v>0</v>
      </c>
      <c r="T70" s="419">
        <v>0</v>
      </c>
      <c r="U70" s="418">
        <v>0</v>
      </c>
      <c r="V70" s="427">
        <f t="shared" si="14"/>
        <v>0</v>
      </c>
      <c r="W70" s="418">
        <v>0</v>
      </c>
      <c r="X70" s="418">
        <v>0</v>
      </c>
      <c r="Y70" s="418">
        <v>0</v>
      </c>
      <c r="Z70" s="418">
        <v>0</v>
      </c>
      <c r="AA70" s="418">
        <v>0</v>
      </c>
      <c r="AB70" s="418">
        <v>0</v>
      </c>
      <c r="AC70" s="418">
        <v>0</v>
      </c>
      <c r="AD70" s="420">
        <v>0</v>
      </c>
    </row>
    <row r="71" spans="1:30" ht="15" x14ac:dyDescent="0.25">
      <c r="A71" s="404" t="s">
        <v>475</v>
      </c>
      <c r="B71" s="394" t="s">
        <v>476</v>
      </c>
      <c r="C71" s="419">
        <v>0</v>
      </c>
      <c r="D71" s="418">
        <v>0</v>
      </c>
      <c r="E71" s="418">
        <v>0</v>
      </c>
      <c r="F71" s="418">
        <v>0</v>
      </c>
      <c r="G71" s="418">
        <v>0</v>
      </c>
      <c r="H71" s="418">
        <v>0</v>
      </c>
      <c r="I71" s="427">
        <f t="shared" si="10"/>
        <v>0</v>
      </c>
      <c r="J71" s="428">
        <f t="shared" si="11"/>
        <v>0</v>
      </c>
      <c r="K71" s="428">
        <f t="shared" si="12"/>
        <v>0</v>
      </c>
      <c r="L71" s="418">
        <v>0</v>
      </c>
      <c r="M71" s="418">
        <v>0</v>
      </c>
      <c r="N71" s="418">
        <v>0</v>
      </c>
      <c r="O71" s="418">
        <v>0</v>
      </c>
      <c r="P71" s="418">
        <v>0</v>
      </c>
      <c r="Q71" s="418">
        <v>0</v>
      </c>
      <c r="R71" s="418">
        <v>0</v>
      </c>
      <c r="S71" s="431">
        <f t="shared" si="13"/>
        <v>0</v>
      </c>
      <c r="T71" s="419">
        <v>0</v>
      </c>
      <c r="U71" s="418">
        <v>0</v>
      </c>
      <c r="V71" s="427">
        <f t="shared" si="14"/>
        <v>0</v>
      </c>
      <c r="W71" s="418">
        <v>0</v>
      </c>
      <c r="X71" s="418">
        <v>0</v>
      </c>
      <c r="Y71" s="418">
        <v>0</v>
      </c>
      <c r="Z71" s="418">
        <v>0</v>
      </c>
      <c r="AA71" s="418">
        <v>0</v>
      </c>
      <c r="AB71" s="418">
        <v>0</v>
      </c>
      <c r="AC71" s="418">
        <v>0</v>
      </c>
      <c r="AD71" s="420">
        <v>0</v>
      </c>
    </row>
    <row r="72" spans="1:30" ht="15" x14ac:dyDescent="0.25">
      <c r="A72" s="404" t="s">
        <v>657</v>
      </c>
      <c r="B72" s="394" t="s">
        <v>477</v>
      </c>
      <c r="C72" s="419">
        <v>0</v>
      </c>
      <c r="D72" s="418">
        <v>0</v>
      </c>
      <c r="E72" s="418">
        <v>0</v>
      </c>
      <c r="F72" s="418">
        <v>0</v>
      </c>
      <c r="G72" s="418">
        <v>0</v>
      </c>
      <c r="H72" s="418">
        <v>0</v>
      </c>
      <c r="I72" s="427">
        <f t="shared" si="10"/>
        <v>0</v>
      </c>
      <c r="J72" s="428">
        <f t="shared" si="11"/>
        <v>0</v>
      </c>
      <c r="K72" s="428">
        <f t="shared" si="12"/>
        <v>0</v>
      </c>
      <c r="L72" s="418">
        <v>0</v>
      </c>
      <c r="M72" s="418">
        <v>0</v>
      </c>
      <c r="N72" s="418">
        <v>0</v>
      </c>
      <c r="O72" s="418">
        <v>0</v>
      </c>
      <c r="P72" s="418">
        <v>0</v>
      </c>
      <c r="Q72" s="418">
        <v>0</v>
      </c>
      <c r="R72" s="418">
        <v>0</v>
      </c>
      <c r="S72" s="431">
        <f t="shared" si="13"/>
        <v>0</v>
      </c>
      <c r="T72" s="419">
        <v>0</v>
      </c>
      <c r="U72" s="418">
        <v>0</v>
      </c>
      <c r="V72" s="427">
        <f t="shared" si="14"/>
        <v>0</v>
      </c>
      <c r="W72" s="418">
        <v>0</v>
      </c>
      <c r="X72" s="418">
        <v>0</v>
      </c>
      <c r="Y72" s="418">
        <v>0</v>
      </c>
      <c r="Z72" s="418">
        <v>0</v>
      </c>
      <c r="AA72" s="418">
        <v>0</v>
      </c>
      <c r="AB72" s="418">
        <v>0</v>
      </c>
      <c r="AC72" s="418">
        <v>0</v>
      </c>
      <c r="AD72" s="420">
        <v>0</v>
      </c>
    </row>
    <row r="73" spans="1:30" ht="16.5" x14ac:dyDescent="0.25">
      <c r="A73" s="395" t="s">
        <v>478</v>
      </c>
      <c r="B73" s="405" t="s">
        <v>100</v>
      </c>
      <c r="C73" s="443">
        <v>2</v>
      </c>
      <c r="D73" s="444">
        <v>3</v>
      </c>
      <c r="E73" s="444">
        <v>1</v>
      </c>
      <c r="F73" s="444">
        <v>2</v>
      </c>
      <c r="G73" s="444">
        <v>0</v>
      </c>
      <c r="H73" s="444">
        <v>0</v>
      </c>
      <c r="I73" s="445">
        <f t="shared" si="10"/>
        <v>3</v>
      </c>
      <c r="J73" s="428">
        <f t="shared" si="11"/>
        <v>5</v>
      </c>
      <c r="K73" s="428">
        <f t="shared" si="12"/>
        <v>5</v>
      </c>
      <c r="L73" s="444">
        <v>4</v>
      </c>
      <c r="M73" s="444">
        <v>1</v>
      </c>
      <c r="N73" s="444">
        <v>1</v>
      </c>
      <c r="O73" s="444">
        <v>0</v>
      </c>
      <c r="P73" s="444">
        <v>0</v>
      </c>
      <c r="Q73" s="444">
        <v>3</v>
      </c>
      <c r="R73" s="444">
        <v>0</v>
      </c>
      <c r="S73" s="446">
        <f t="shared" si="13"/>
        <v>0</v>
      </c>
      <c r="T73" s="443">
        <v>6</v>
      </c>
      <c r="U73" s="444">
        <v>2</v>
      </c>
      <c r="V73" s="445">
        <f t="shared" si="14"/>
        <v>4</v>
      </c>
      <c r="W73" s="444">
        <v>0</v>
      </c>
      <c r="X73" s="444">
        <v>1</v>
      </c>
      <c r="Y73" s="444">
        <v>1</v>
      </c>
      <c r="Z73" s="444">
        <v>0</v>
      </c>
      <c r="AA73" s="444">
        <v>0</v>
      </c>
      <c r="AB73" s="444">
        <v>3</v>
      </c>
      <c r="AC73" s="444">
        <v>0</v>
      </c>
      <c r="AD73" s="447">
        <v>1</v>
      </c>
    </row>
    <row r="74" spans="1:30" ht="49.5" x14ac:dyDescent="0.25">
      <c r="A74" s="395" t="s">
        <v>479</v>
      </c>
      <c r="B74" s="406" t="s">
        <v>101</v>
      </c>
      <c r="C74" s="443">
        <v>0</v>
      </c>
      <c r="D74" s="444">
        <v>3</v>
      </c>
      <c r="E74" s="444">
        <v>0</v>
      </c>
      <c r="F74" s="444">
        <v>3</v>
      </c>
      <c r="G74" s="444">
        <v>0</v>
      </c>
      <c r="H74" s="444">
        <v>0</v>
      </c>
      <c r="I74" s="445">
        <f t="shared" si="10"/>
        <v>3</v>
      </c>
      <c r="J74" s="428">
        <f t="shared" si="11"/>
        <v>3</v>
      </c>
      <c r="K74" s="428">
        <f t="shared" si="12"/>
        <v>1</v>
      </c>
      <c r="L74" s="444">
        <v>1</v>
      </c>
      <c r="M74" s="444">
        <v>0</v>
      </c>
      <c r="N74" s="444">
        <v>0</v>
      </c>
      <c r="O74" s="444">
        <v>0</v>
      </c>
      <c r="P74" s="444">
        <v>0</v>
      </c>
      <c r="Q74" s="444">
        <v>1</v>
      </c>
      <c r="R74" s="444">
        <v>0</v>
      </c>
      <c r="S74" s="446">
        <f t="shared" si="13"/>
        <v>2</v>
      </c>
      <c r="T74" s="443">
        <v>1</v>
      </c>
      <c r="U74" s="444">
        <v>0</v>
      </c>
      <c r="V74" s="445">
        <f t="shared" si="14"/>
        <v>1</v>
      </c>
      <c r="W74" s="444">
        <v>0</v>
      </c>
      <c r="X74" s="444">
        <v>0</v>
      </c>
      <c r="Y74" s="444">
        <v>0</v>
      </c>
      <c r="Z74" s="444">
        <v>0</v>
      </c>
      <c r="AA74" s="444">
        <v>1</v>
      </c>
      <c r="AB74" s="444">
        <v>0</v>
      </c>
      <c r="AC74" s="444">
        <v>0</v>
      </c>
      <c r="AD74" s="447">
        <v>0</v>
      </c>
    </row>
    <row r="75" spans="1:30" ht="29.25" x14ac:dyDescent="0.25">
      <c r="A75" s="400" t="s">
        <v>680</v>
      </c>
      <c r="B75" s="394" t="s">
        <v>102</v>
      </c>
      <c r="C75" s="419">
        <v>0</v>
      </c>
      <c r="D75" s="418">
        <v>0</v>
      </c>
      <c r="E75" s="418">
        <v>0</v>
      </c>
      <c r="F75" s="418">
        <v>0</v>
      </c>
      <c r="G75" s="418">
        <v>0</v>
      </c>
      <c r="H75" s="418">
        <v>0</v>
      </c>
      <c r="I75" s="427">
        <f t="shared" si="10"/>
        <v>0</v>
      </c>
      <c r="J75" s="428">
        <f t="shared" si="11"/>
        <v>0</v>
      </c>
      <c r="K75" s="428">
        <f t="shared" si="12"/>
        <v>0</v>
      </c>
      <c r="L75" s="418">
        <v>0</v>
      </c>
      <c r="M75" s="418">
        <v>0</v>
      </c>
      <c r="N75" s="418">
        <v>0</v>
      </c>
      <c r="O75" s="418">
        <v>0</v>
      </c>
      <c r="P75" s="418">
        <v>0</v>
      </c>
      <c r="Q75" s="418">
        <v>0</v>
      </c>
      <c r="R75" s="418">
        <v>0</v>
      </c>
      <c r="S75" s="431">
        <f t="shared" si="13"/>
        <v>0</v>
      </c>
      <c r="T75" s="419">
        <v>0</v>
      </c>
      <c r="U75" s="418">
        <v>0</v>
      </c>
      <c r="V75" s="427">
        <f t="shared" si="14"/>
        <v>0</v>
      </c>
      <c r="W75" s="418">
        <v>0</v>
      </c>
      <c r="X75" s="418">
        <v>0</v>
      </c>
      <c r="Y75" s="418">
        <v>0</v>
      </c>
      <c r="Z75" s="418">
        <v>0</v>
      </c>
      <c r="AA75" s="418">
        <v>0</v>
      </c>
      <c r="AB75" s="418">
        <v>0</v>
      </c>
      <c r="AC75" s="418">
        <v>0</v>
      </c>
      <c r="AD75" s="420">
        <v>0</v>
      </c>
    </row>
    <row r="76" spans="1:30" ht="15" x14ac:dyDescent="0.25">
      <c r="A76" s="402" t="s">
        <v>658</v>
      </c>
      <c r="B76" s="394" t="s">
        <v>480</v>
      </c>
      <c r="C76" s="419">
        <v>0</v>
      </c>
      <c r="D76" s="418">
        <v>0</v>
      </c>
      <c r="E76" s="418">
        <v>0</v>
      </c>
      <c r="F76" s="418">
        <v>0</v>
      </c>
      <c r="G76" s="418">
        <v>0</v>
      </c>
      <c r="H76" s="418">
        <v>0</v>
      </c>
      <c r="I76" s="427">
        <f t="shared" si="10"/>
        <v>0</v>
      </c>
      <c r="J76" s="428">
        <f t="shared" si="11"/>
        <v>0</v>
      </c>
      <c r="K76" s="428">
        <f t="shared" si="12"/>
        <v>0</v>
      </c>
      <c r="L76" s="418">
        <v>0</v>
      </c>
      <c r="M76" s="418">
        <v>0</v>
      </c>
      <c r="N76" s="418">
        <v>0</v>
      </c>
      <c r="O76" s="418">
        <v>0</v>
      </c>
      <c r="P76" s="418">
        <v>0</v>
      </c>
      <c r="Q76" s="418">
        <v>0</v>
      </c>
      <c r="R76" s="418">
        <v>0</v>
      </c>
      <c r="S76" s="431">
        <f t="shared" si="13"/>
        <v>0</v>
      </c>
      <c r="T76" s="419">
        <v>0</v>
      </c>
      <c r="U76" s="418">
        <v>0</v>
      </c>
      <c r="V76" s="427">
        <f t="shared" si="14"/>
        <v>0</v>
      </c>
      <c r="W76" s="418">
        <v>0</v>
      </c>
      <c r="X76" s="418">
        <v>0</v>
      </c>
      <c r="Y76" s="418">
        <v>0</v>
      </c>
      <c r="Z76" s="418">
        <v>0</v>
      </c>
      <c r="AA76" s="418">
        <v>0</v>
      </c>
      <c r="AB76" s="418">
        <v>0</v>
      </c>
      <c r="AC76" s="418">
        <v>0</v>
      </c>
      <c r="AD76" s="420">
        <v>0</v>
      </c>
    </row>
    <row r="77" spans="1:30" ht="15" x14ac:dyDescent="0.25">
      <c r="A77" s="402" t="s">
        <v>659</v>
      </c>
      <c r="B77" s="394" t="s">
        <v>481</v>
      </c>
      <c r="C77" s="419">
        <v>0</v>
      </c>
      <c r="D77" s="418">
        <v>0</v>
      </c>
      <c r="E77" s="418">
        <v>0</v>
      </c>
      <c r="F77" s="418">
        <v>0</v>
      </c>
      <c r="G77" s="418">
        <v>0</v>
      </c>
      <c r="H77" s="418">
        <v>0</v>
      </c>
      <c r="I77" s="427">
        <f t="shared" si="10"/>
        <v>0</v>
      </c>
      <c r="J77" s="428">
        <f t="shared" si="11"/>
        <v>0</v>
      </c>
      <c r="K77" s="428">
        <f t="shared" si="12"/>
        <v>0</v>
      </c>
      <c r="L77" s="418">
        <v>0</v>
      </c>
      <c r="M77" s="418">
        <v>0</v>
      </c>
      <c r="N77" s="418">
        <v>0</v>
      </c>
      <c r="O77" s="418">
        <v>0</v>
      </c>
      <c r="P77" s="418">
        <v>0</v>
      </c>
      <c r="Q77" s="418">
        <v>0</v>
      </c>
      <c r="R77" s="418">
        <v>0</v>
      </c>
      <c r="S77" s="431">
        <f t="shared" si="13"/>
        <v>0</v>
      </c>
      <c r="T77" s="419">
        <v>0</v>
      </c>
      <c r="U77" s="418">
        <v>0</v>
      </c>
      <c r="V77" s="427">
        <f t="shared" si="14"/>
        <v>0</v>
      </c>
      <c r="W77" s="418">
        <v>0</v>
      </c>
      <c r="X77" s="418">
        <v>0</v>
      </c>
      <c r="Y77" s="418">
        <v>0</v>
      </c>
      <c r="Z77" s="418">
        <v>0</v>
      </c>
      <c r="AA77" s="418">
        <v>0</v>
      </c>
      <c r="AB77" s="418">
        <v>0</v>
      </c>
      <c r="AC77" s="418">
        <v>0</v>
      </c>
      <c r="AD77" s="420">
        <v>0</v>
      </c>
    </row>
    <row r="78" spans="1:30" ht="15" x14ac:dyDescent="0.25">
      <c r="A78" s="402" t="s">
        <v>660</v>
      </c>
      <c r="B78" s="394" t="s">
        <v>482</v>
      </c>
      <c r="C78" s="419">
        <v>0</v>
      </c>
      <c r="D78" s="418">
        <v>0</v>
      </c>
      <c r="E78" s="418">
        <v>0</v>
      </c>
      <c r="F78" s="418">
        <v>0</v>
      </c>
      <c r="G78" s="418">
        <v>0</v>
      </c>
      <c r="H78" s="418">
        <v>0</v>
      </c>
      <c r="I78" s="427">
        <f t="shared" si="10"/>
        <v>0</v>
      </c>
      <c r="J78" s="428">
        <f t="shared" si="11"/>
        <v>0</v>
      </c>
      <c r="K78" s="428">
        <f t="shared" si="12"/>
        <v>0</v>
      </c>
      <c r="L78" s="418">
        <v>0</v>
      </c>
      <c r="M78" s="418">
        <v>0</v>
      </c>
      <c r="N78" s="418">
        <v>0</v>
      </c>
      <c r="O78" s="418">
        <v>0</v>
      </c>
      <c r="P78" s="418">
        <v>0</v>
      </c>
      <c r="Q78" s="418">
        <v>0</v>
      </c>
      <c r="R78" s="418">
        <v>0</v>
      </c>
      <c r="S78" s="431">
        <f t="shared" si="13"/>
        <v>0</v>
      </c>
      <c r="T78" s="419">
        <v>0</v>
      </c>
      <c r="U78" s="418">
        <v>0</v>
      </c>
      <c r="V78" s="427">
        <f t="shared" si="14"/>
        <v>0</v>
      </c>
      <c r="W78" s="418">
        <v>0</v>
      </c>
      <c r="X78" s="418">
        <v>0</v>
      </c>
      <c r="Y78" s="418">
        <v>0</v>
      </c>
      <c r="Z78" s="418">
        <v>0</v>
      </c>
      <c r="AA78" s="418">
        <v>0</v>
      </c>
      <c r="AB78" s="418">
        <v>0</v>
      </c>
      <c r="AC78" s="418">
        <v>0</v>
      </c>
      <c r="AD78" s="420">
        <v>0</v>
      </c>
    </row>
    <row r="79" spans="1:30" ht="15" x14ac:dyDescent="0.25">
      <c r="A79" s="402" t="s">
        <v>661</v>
      </c>
      <c r="B79" s="407" t="s">
        <v>483</v>
      </c>
      <c r="C79" s="419">
        <v>0</v>
      </c>
      <c r="D79" s="418">
        <v>0</v>
      </c>
      <c r="E79" s="418">
        <v>0</v>
      </c>
      <c r="F79" s="418">
        <v>0</v>
      </c>
      <c r="G79" s="418">
        <v>0</v>
      </c>
      <c r="H79" s="418">
        <v>0</v>
      </c>
      <c r="I79" s="427">
        <f t="shared" si="10"/>
        <v>0</v>
      </c>
      <c r="J79" s="428">
        <f t="shared" si="11"/>
        <v>0</v>
      </c>
      <c r="K79" s="428">
        <f t="shared" si="12"/>
        <v>0</v>
      </c>
      <c r="L79" s="418">
        <v>0</v>
      </c>
      <c r="M79" s="418">
        <v>0</v>
      </c>
      <c r="N79" s="418">
        <v>0</v>
      </c>
      <c r="O79" s="418">
        <v>0</v>
      </c>
      <c r="P79" s="418">
        <v>0</v>
      </c>
      <c r="Q79" s="418">
        <v>0</v>
      </c>
      <c r="R79" s="418">
        <v>0</v>
      </c>
      <c r="S79" s="431">
        <f t="shared" si="13"/>
        <v>0</v>
      </c>
      <c r="T79" s="419">
        <v>0</v>
      </c>
      <c r="U79" s="418">
        <v>0</v>
      </c>
      <c r="V79" s="427">
        <f t="shared" si="14"/>
        <v>0</v>
      </c>
      <c r="W79" s="418">
        <v>0</v>
      </c>
      <c r="X79" s="418">
        <v>0</v>
      </c>
      <c r="Y79" s="418">
        <v>0</v>
      </c>
      <c r="Z79" s="418">
        <v>0</v>
      </c>
      <c r="AA79" s="418">
        <v>0</v>
      </c>
      <c r="AB79" s="418">
        <v>0</v>
      </c>
      <c r="AC79" s="418">
        <v>0</v>
      </c>
      <c r="AD79" s="420">
        <v>0</v>
      </c>
    </row>
    <row r="80" spans="1:30" ht="33" x14ac:dyDescent="0.25">
      <c r="A80" s="395" t="s">
        <v>662</v>
      </c>
      <c r="B80" s="405" t="s">
        <v>484</v>
      </c>
      <c r="C80" s="443">
        <v>0</v>
      </c>
      <c r="D80" s="444">
        <v>0</v>
      </c>
      <c r="E80" s="444">
        <v>0</v>
      </c>
      <c r="F80" s="444">
        <v>0</v>
      </c>
      <c r="G80" s="444">
        <v>0</v>
      </c>
      <c r="H80" s="444">
        <v>0</v>
      </c>
      <c r="I80" s="445">
        <f t="shared" si="10"/>
        <v>0</v>
      </c>
      <c r="J80" s="428">
        <f t="shared" si="11"/>
        <v>0</v>
      </c>
      <c r="K80" s="428">
        <f t="shared" si="12"/>
        <v>0</v>
      </c>
      <c r="L80" s="444">
        <v>0</v>
      </c>
      <c r="M80" s="444">
        <v>0</v>
      </c>
      <c r="N80" s="444">
        <v>0</v>
      </c>
      <c r="O80" s="444">
        <v>0</v>
      </c>
      <c r="P80" s="444">
        <v>0</v>
      </c>
      <c r="Q80" s="444">
        <v>0</v>
      </c>
      <c r="R80" s="444">
        <v>0</v>
      </c>
      <c r="S80" s="446">
        <f t="shared" si="13"/>
        <v>0</v>
      </c>
      <c r="T80" s="443">
        <v>0</v>
      </c>
      <c r="U80" s="444">
        <v>0</v>
      </c>
      <c r="V80" s="445">
        <f t="shared" si="14"/>
        <v>0</v>
      </c>
      <c r="W80" s="444">
        <v>0</v>
      </c>
      <c r="X80" s="444">
        <v>0</v>
      </c>
      <c r="Y80" s="444">
        <v>0</v>
      </c>
      <c r="Z80" s="444">
        <v>0</v>
      </c>
      <c r="AA80" s="444">
        <v>0</v>
      </c>
      <c r="AB80" s="444">
        <v>0</v>
      </c>
      <c r="AC80" s="444">
        <v>0</v>
      </c>
      <c r="AD80" s="447">
        <v>0</v>
      </c>
    </row>
    <row r="81" spans="1:30" ht="33" x14ac:dyDescent="0.25">
      <c r="A81" s="395" t="s">
        <v>663</v>
      </c>
      <c r="B81" s="405" t="s">
        <v>103</v>
      </c>
      <c r="C81" s="443">
        <v>0</v>
      </c>
      <c r="D81" s="444">
        <v>1</v>
      </c>
      <c r="E81" s="444">
        <v>1</v>
      </c>
      <c r="F81" s="444">
        <v>0</v>
      </c>
      <c r="G81" s="444">
        <v>0</v>
      </c>
      <c r="H81" s="444">
        <v>0</v>
      </c>
      <c r="I81" s="445">
        <f t="shared" si="10"/>
        <v>1</v>
      </c>
      <c r="J81" s="428">
        <f t="shared" si="11"/>
        <v>1</v>
      </c>
      <c r="K81" s="428">
        <f t="shared" si="12"/>
        <v>1</v>
      </c>
      <c r="L81" s="444">
        <v>1</v>
      </c>
      <c r="M81" s="444">
        <v>0</v>
      </c>
      <c r="N81" s="444">
        <v>0</v>
      </c>
      <c r="O81" s="444">
        <v>0</v>
      </c>
      <c r="P81" s="444">
        <v>0</v>
      </c>
      <c r="Q81" s="444">
        <v>1</v>
      </c>
      <c r="R81" s="444">
        <v>0</v>
      </c>
      <c r="S81" s="446">
        <f t="shared" si="13"/>
        <v>0</v>
      </c>
      <c r="T81" s="443">
        <v>2</v>
      </c>
      <c r="U81" s="444">
        <v>0</v>
      </c>
      <c r="V81" s="445">
        <f t="shared" si="14"/>
        <v>2</v>
      </c>
      <c r="W81" s="444">
        <v>0</v>
      </c>
      <c r="X81" s="444">
        <v>0</v>
      </c>
      <c r="Y81" s="444">
        <v>0</v>
      </c>
      <c r="Z81" s="444">
        <v>0</v>
      </c>
      <c r="AA81" s="444">
        <v>2</v>
      </c>
      <c r="AB81" s="444">
        <v>0</v>
      </c>
      <c r="AC81" s="444">
        <v>0</v>
      </c>
      <c r="AD81" s="447">
        <v>0</v>
      </c>
    </row>
    <row r="82" spans="1:30" ht="33" x14ac:dyDescent="0.25">
      <c r="A82" s="395" t="s">
        <v>485</v>
      </c>
      <c r="B82" s="406" t="s">
        <v>156</v>
      </c>
      <c r="C82" s="443">
        <v>0</v>
      </c>
      <c r="D82" s="444">
        <v>1</v>
      </c>
      <c r="E82" s="444">
        <v>0</v>
      </c>
      <c r="F82" s="444">
        <v>1</v>
      </c>
      <c r="G82" s="444">
        <v>0</v>
      </c>
      <c r="H82" s="444">
        <v>0</v>
      </c>
      <c r="I82" s="445">
        <f t="shared" si="10"/>
        <v>1</v>
      </c>
      <c r="J82" s="428">
        <f t="shared" si="11"/>
        <v>1</v>
      </c>
      <c r="K82" s="428">
        <f t="shared" si="12"/>
        <v>1</v>
      </c>
      <c r="L82" s="444">
        <v>1</v>
      </c>
      <c r="M82" s="444">
        <v>0</v>
      </c>
      <c r="N82" s="444">
        <v>0</v>
      </c>
      <c r="O82" s="444">
        <v>0</v>
      </c>
      <c r="P82" s="444">
        <v>0</v>
      </c>
      <c r="Q82" s="444">
        <v>1</v>
      </c>
      <c r="R82" s="444">
        <v>1</v>
      </c>
      <c r="S82" s="446">
        <f t="shared" si="13"/>
        <v>0</v>
      </c>
      <c r="T82" s="443">
        <v>1</v>
      </c>
      <c r="U82" s="444">
        <v>1</v>
      </c>
      <c r="V82" s="445">
        <f t="shared" si="14"/>
        <v>0</v>
      </c>
      <c r="W82" s="444">
        <v>0</v>
      </c>
      <c r="X82" s="444">
        <v>0</v>
      </c>
      <c r="Y82" s="444">
        <v>0</v>
      </c>
      <c r="Z82" s="444">
        <v>0</v>
      </c>
      <c r="AA82" s="444">
        <v>0</v>
      </c>
      <c r="AB82" s="444">
        <v>0</v>
      </c>
      <c r="AC82" s="444">
        <v>0</v>
      </c>
      <c r="AD82" s="447">
        <v>0</v>
      </c>
    </row>
    <row r="83" spans="1:30" ht="16.5" x14ac:dyDescent="0.25">
      <c r="A83" s="400" t="s">
        <v>681</v>
      </c>
      <c r="B83" s="394" t="s">
        <v>486</v>
      </c>
      <c r="C83" s="419">
        <v>0</v>
      </c>
      <c r="D83" s="418">
        <v>0</v>
      </c>
      <c r="E83" s="418">
        <v>0</v>
      </c>
      <c r="F83" s="418">
        <v>0</v>
      </c>
      <c r="G83" s="418">
        <v>0</v>
      </c>
      <c r="H83" s="418">
        <v>0</v>
      </c>
      <c r="I83" s="427">
        <f t="shared" si="10"/>
        <v>0</v>
      </c>
      <c r="J83" s="428">
        <f t="shared" si="11"/>
        <v>0</v>
      </c>
      <c r="K83" s="428">
        <f t="shared" si="12"/>
        <v>0</v>
      </c>
      <c r="L83" s="418">
        <v>0</v>
      </c>
      <c r="M83" s="418">
        <v>0</v>
      </c>
      <c r="N83" s="418">
        <v>0</v>
      </c>
      <c r="O83" s="418">
        <v>0</v>
      </c>
      <c r="P83" s="418">
        <v>0</v>
      </c>
      <c r="Q83" s="418">
        <v>0</v>
      </c>
      <c r="R83" s="418">
        <v>0</v>
      </c>
      <c r="S83" s="431">
        <f t="shared" si="13"/>
        <v>0</v>
      </c>
      <c r="T83" s="419">
        <v>0</v>
      </c>
      <c r="U83" s="418">
        <v>0</v>
      </c>
      <c r="V83" s="427">
        <f t="shared" si="14"/>
        <v>0</v>
      </c>
      <c r="W83" s="418">
        <v>0</v>
      </c>
      <c r="X83" s="418">
        <v>0</v>
      </c>
      <c r="Y83" s="418">
        <v>0</v>
      </c>
      <c r="Z83" s="418">
        <v>0</v>
      </c>
      <c r="AA83" s="418">
        <v>0</v>
      </c>
      <c r="AB83" s="418">
        <v>0</v>
      </c>
      <c r="AC83" s="418">
        <v>0</v>
      </c>
      <c r="AD83" s="420">
        <v>0</v>
      </c>
    </row>
    <row r="84" spans="1:30" ht="25.5" x14ac:dyDescent="0.25">
      <c r="A84" s="402" t="s">
        <v>664</v>
      </c>
      <c r="B84" s="394" t="s">
        <v>487</v>
      </c>
      <c r="C84" s="419">
        <v>0</v>
      </c>
      <c r="D84" s="418">
        <v>0</v>
      </c>
      <c r="E84" s="418">
        <v>0</v>
      </c>
      <c r="F84" s="418">
        <v>0</v>
      </c>
      <c r="G84" s="418">
        <v>0</v>
      </c>
      <c r="H84" s="418">
        <v>0</v>
      </c>
      <c r="I84" s="427">
        <f t="shared" si="10"/>
        <v>0</v>
      </c>
      <c r="J84" s="428">
        <f t="shared" si="11"/>
        <v>0</v>
      </c>
      <c r="K84" s="428">
        <f t="shared" si="12"/>
        <v>0</v>
      </c>
      <c r="L84" s="418">
        <v>0</v>
      </c>
      <c r="M84" s="418">
        <v>0</v>
      </c>
      <c r="N84" s="418">
        <v>0</v>
      </c>
      <c r="O84" s="418">
        <v>0</v>
      </c>
      <c r="P84" s="418">
        <v>0</v>
      </c>
      <c r="Q84" s="418">
        <v>0</v>
      </c>
      <c r="R84" s="418">
        <v>0</v>
      </c>
      <c r="S84" s="431">
        <f t="shared" si="13"/>
        <v>0</v>
      </c>
      <c r="T84" s="419">
        <v>0</v>
      </c>
      <c r="U84" s="418">
        <v>0</v>
      </c>
      <c r="V84" s="427">
        <f t="shared" si="14"/>
        <v>0</v>
      </c>
      <c r="W84" s="418">
        <v>0</v>
      </c>
      <c r="X84" s="418">
        <v>0</v>
      </c>
      <c r="Y84" s="418">
        <v>0</v>
      </c>
      <c r="Z84" s="418">
        <v>0</v>
      </c>
      <c r="AA84" s="418">
        <v>0</v>
      </c>
      <c r="AB84" s="418">
        <v>0</v>
      </c>
      <c r="AC84" s="418">
        <v>0</v>
      </c>
      <c r="AD84" s="420">
        <v>0</v>
      </c>
    </row>
    <row r="85" spans="1:30" ht="16.5" x14ac:dyDescent="0.25">
      <c r="A85" s="395" t="s">
        <v>488</v>
      </c>
      <c r="B85" s="405" t="s">
        <v>157</v>
      </c>
      <c r="C85" s="443">
        <v>3</v>
      </c>
      <c r="D85" s="444">
        <v>24</v>
      </c>
      <c r="E85" s="444">
        <v>0</v>
      </c>
      <c r="F85" s="444">
        <v>24</v>
      </c>
      <c r="G85" s="444">
        <v>5</v>
      </c>
      <c r="H85" s="444">
        <v>0</v>
      </c>
      <c r="I85" s="445">
        <f>D85+H85</f>
        <v>24</v>
      </c>
      <c r="J85" s="428">
        <f t="shared" si="11"/>
        <v>27</v>
      </c>
      <c r="K85" s="428">
        <f t="shared" si="12"/>
        <v>25</v>
      </c>
      <c r="L85" s="444">
        <v>5</v>
      </c>
      <c r="M85" s="444">
        <v>20</v>
      </c>
      <c r="N85" s="444">
        <v>20</v>
      </c>
      <c r="O85" s="444">
        <v>3</v>
      </c>
      <c r="P85" s="444">
        <v>2</v>
      </c>
      <c r="Q85" s="444">
        <v>24</v>
      </c>
      <c r="R85" s="444">
        <v>1</v>
      </c>
      <c r="S85" s="446">
        <f t="shared" si="13"/>
        <v>2</v>
      </c>
      <c r="T85" s="443">
        <v>25</v>
      </c>
      <c r="U85" s="444">
        <v>1</v>
      </c>
      <c r="V85" s="445">
        <f t="shared" si="14"/>
        <v>24</v>
      </c>
      <c r="W85" s="444">
        <v>0</v>
      </c>
      <c r="X85" s="444">
        <v>22</v>
      </c>
      <c r="Y85" s="444">
        <v>20</v>
      </c>
      <c r="Z85" s="444">
        <v>0</v>
      </c>
      <c r="AA85" s="444">
        <v>2</v>
      </c>
      <c r="AB85" s="444">
        <v>0</v>
      </c>
      <c r="AC85" s="444">
        <v>0</v>
      </c>
      <c r="AD85" s="447">
        <v>20</v>
      </c>
    </row>
    <row r="86" spans="1:30" ht="29.25" x14ac:dyDescent="0.25">
      <c r="A86" s="400" t="s">
        <v>682</v>
      </c>
      <c r="B86" s="394" t="s">
        <v>489</v>
      </c>
      <c r="C86" s="419">
        <v>0</v>
      </c>
      <c r="D86" s="418">
        <v>0</v>
      </c>
      <c r="E86" s="418">
        <v>0</v>
      </c>
      <c r="F86" s="418">
        <v>0</v>
      </c>
      <c r="G86" s="418">
        <v>0</v>
      </c>
      <c r="H86" s="418">
        <v>0</v>
      </c>
      <c r="I86" s="427">
        <f t="shared" si="10"/>
        <v>0</v>
      </c>
      <c r="J86" s="428">
        <f t="shared" si="11"/>
        <v>0</v>
      </c>
      <c r="K86" s="428">
        <f t="shared" si="12"/>
        <v>0</v>
      </c>
      <c r="L86" s="418">
        <v>0</v>
      </c>
      <c r="M86" s="418">
        <v>0</v>
      </c>
      <c r="N86" s="418">
        <v>0</v>
      </c>
      <c r="O86" s="418">
        <v>0</v>
      </c>
      <c r="P86" s="418">
        <v>0</v>
      </c>
      <c r="Q86" s="418">
        <v>0</v>
      </c>
      <c r="R86" s="418">
        <v>0</v>
      </c>
      <c r="S86" s="431">
        <f t="shared" si="13"/>
        <v>0</v>
      </c>
      <c r="T86" s="419">
        <v>0</v>
      </c>
      <c r="U86" s="418">
        <v>0</v>
      </c>
      <c r="V86" s="427">
        <f t="shared" si="14"/>
        <v>0</v>
      </c>
      <c r="W86" s="418">
        <v>0</v>
      </c>
      <c r="X86" s="418">
        <v>0</v>
      </c>
      <c r="Y86" s="418">
        <v>0</v>
      </c>
      <c r="Z86" s="418">
        <v>0</v>
      </c>
      <c r="AA86" s="418">
        <v>0</v>
      </c>
      <c r="AB86" s="418">
        <v>0</v>
      </c>
      <c r="AC86" s="418">
        <v>0</v>
      </c>
      <c r="AD86" s="420">
        <v>0</v>
      </c>
    </row>
    <row r="87" spans="1:30" ht="25.5" x14ac:dyDescent="0.25">
      <c r="A87" s="402" t="s">
        <v>665</v>
      </c>
      <c r="B87" s="394" t="s">
        <v>490</v>
      </c>
      <c r="C87" s="419">
        <v>0</v>
      </c>
      <c r="D87" s="418">
        <v>1</v>
      </c>
      <c r="E87" s="418">
        <v>0</v>
      </c>
      <c r="F87" s="418">
        <v>1</v>
      </c>
      <c r="G87" s="418">
        <v>0</v>
      </c>
      <c r="H87" s="418">
        <v>0</v>
      </c>
      <c r="I87" s="427">
        <f t="shared" si="10"/>
        <v>1</v>
      </c>
      <c r="J87" s="428">
        <f t="shared" si="11"/>
        <v>1</v>
      </c>
      <c r="K87" s="428">
        <f t="shared" si="12"/>
        <v>1</v>
      </c>
      <c r="L87" s="418">
        <v>0</v>
      </c>
      <c r="M87" s="418">
        <v>1</v>
      </c>
      <c r="N87" s="418">
        <v>1</v>
      </c>
      <c r="O87" s="418">
        <v>0</v>
      </c>
      <c r="P87" s="418">
        <v>0</v>
      </c>
      <c r="Q87" s="418">
        <v>1</v>
      </c>
      <c r="R87" s="418">
        <v>0</v>
      </c>
      <c r="S87" s="431">
        <f t="shared" si="13"/>
        <v>0</v>
      </c>
      <c r="T87" s="419">
        <v>1</v>
      </c>
      <c r="U87" s="418">
        <v>0</v>
      </c>
      <c r="V87" s="427">
        <f t="shared" si="14"/>
        <v>1</v>
      </c>
      <c r="W87" s="418">
        <v>0</v>
      </c>
      <c r="X87" s="418">
        <v>1</v>
      </c>
      <c r="Y87" s="418">
        <v>1</v>
      </c>
      <c r="Z87" s="418">
        <v>0</v>
      </c>
      <c r="AA87" s="418">
        <v>0</v>
      </c>
      <c r="AB87" s="418">
        <v>0</v>
      </c>
      <c r="AC87" s="418">
        <v>0</v>
      </c>
      <c r="AD87" s="420">
        <v>1</v>
      </c>
    </row>
    <row r="88" spans="1:30" ht="21.75" customHeight="1" x14ac:dyDescent="0.25">
      <c r="A88" s="402" t="s">
        <v>666</v>
      </c>
      <c r="B88" s="394" t="s">
        <v>491</v>
      </c>
      <c r="C88" s="419">
        <v>0</v>
      </c>
      <c r="D88" s="418">
        <v>0</v>
      </c>
      <c r="E88" s="418">
        <v>0</v>
      </c>
      <c r="F88" s="418">
        <v>0</v>
      </c>
      <c r="G88" s="418">
        <v>0</v>
      </c>
      <c r="H88" s="418">
        <v>0</v>
      </c>
      <c r="I88" s="427">
        <f t="shared" si="10"/>
        <v>0</v>
      </c>
      <c r="J88" s="428">
        <f t="shared" si="11"/>
        <v>0</v>
      </c>
      <c r="K88" s="428">
        <f t="shared" si="12"/>
        <v>0</v>
      </c>
      <c r="L88" s="418">
        <v>0</v>
      </c>
      <c r="M88" s="418">
        <v>0</v>
      </c>
      <c r="N88" s="418">
        <v>0</v>
      </c>
      <c r="O88" s="418">
        <v>0</v>
      </c>
      <c r="P88" s="418">
        <v>0</v>
      </c>
      <c r="Q88" s="418">
        <v>0</v>
      </c>
      <c r="R88" s="418">
        <v>0</v>
      </c>
      <c r="S88" s="431">
        <f t="shared" si="13"/>
        <v>0</v>
      </c>
      <c r="T88" s="419">
        <v>0</v>
      </c>
      <c r="U88" s="418">
        <v>0</v>
      </c>
      <c r="V88" s="427">
        <f t="shared" si="14"/>
        <v>0</v>
      </c>
      <c r="W88" s="418">
        <v>0</v>
      </c>
      <c r="X88" s="418">
        <v>0</v>
      </c>
      <c r="Y88" s="418">
        <v>0</v>
      </c>
      <c r="Z88" s="418">
        <v>0</v>
      </c>
      <c r="AA88" s="418">
        <v>0</v>
      </c>
      <c r="AB88" s="418">
        <v>0</v>
      </c>
      <c r="AC88" s="418">
        <v>0</v>
      </c>
      <c r="AD88" s="420">
        <v>0</v>
      </c>
    </row>
    <row r="89" spans="1:30" ht="25.5" x14ac:dyDescent="0.25">
      <c r="A89" s="402" t="s">
        <v>667</v>
      </c>
      <c r="B89" s="394" t="s">
        <v>492</v>
      </c>
      <c r="C89" s="419">
        <v>0</v>
      </c>
      <c r="D89" s="418">
        <v>1</v>
      </c>
      <c r="E89" s="418">
        <v>0</v>
      </c>
      <c r="F89" s="418">
        <v>1</v>
      </c>
      <c r="G89" s="418">
        <v>0</v>
      </c>
      <c r="H89" s="418">
        <v>0</v>
      </c>
      <c r="I89" s="427">
        <f t="shared" si="10"/>
        <v>1</v>
      </c>
      <c r="J89" s="428">
        <f t="shared" si="11"/>
        <v>1</v>
      </c>
      <c r="K89" s="428">
        <f t="shared" si="12"/>
        <v>1</v>
      </c>
      <c r="L89" s="418">
        <v>0</v>
      </c>
      <c r="M89" s="418">
        <v>1</v>
      </c>
      <c r="N89" s="418">
        <v>1</v>
      </c>
      <c r="O89" s="418">
        <v>0</v>
      </c>
      <c r="P89" s="418">
        <v>0</v>
      </c>
      <c r="Q89" s="418">
        <v>1</v>
      </c>
      <c r="R89" s="418">
        <v>0</v>
      </c>
      <c r="S89" s="431">
        <f t="shared" si="13"/>
        <v>0</v>
      </c>
      <c r="T89" s="419">
        <v>1</v>
      </c>
      <c r="U89" s="418">
        <v>0</v>
      </c>
      <c r="V89" s="427">
        <f t="shared" si="14"/>
        <v>1</v>
      </c>
      <c r="W89" s="418">
        <v>0</v>
      </c>
      <c r="X89" s="418">
        <v>1</v>
      </c>
      <c r="Y89" s="418">
        <v>1</v>
      </c>
      <c r="Z89" s="418">
        <v>0</v>
      </c>
      <c r="AA89" s="418">
        <v>0</v>
      </c>
      <c r="AB89" s="418">
        <v>0</v>
      </c>
      <c r="AC89" s="418">
        <v>0</v>
      </c>
      <c r="AD89" s="420">
        <v>1</v>
      </c>
    </row>
    <row r="90" spans="1:30" ht="38.25" x14ac:dyDescent="0.25">
      <c r="A90" s="402" t="s">
        <v>668</v>
      </c>
      <c r="B90" s="394" t="s">
        <v>493</v>
      </c>
      <c r="C90" s="419">
        <v>0</v>
      </c>
      <c r="D90" s="418">
        <v>0</v>
      </c>
      <c r="E90" s="418">
        <v>0</v>
      </c>
      <c r="F90" s="418">
        <v>0</v>
      </c>
      <c r="G90" s="418">
        <v>0</v>
      </c>
      <c r="H90" s="418">
        <v>0</v>
      </c>
      <c r="I90" s="427">
        <f t="shared" si="10"/>
        <v>0</v>
      </c>
      <c r="J90" s="428">
        <f t="shared" si="11"/>
        <v>0</v>
      </c>
      <c r="K90" s="428">
        <f t="shared" si="12"/>
        <v>0</v>
      </c>
      <c r="L90" s="418">
        <v>0</v>
      </c>
      <c r="M90" s="418">
        <v>0</v>
      </c>
      <c r="N90" s="418">
        <v>0</v>
      </c>
      <c r="O90" s="418">
        <v>0</v>
      </c>
      <c r="P90" s="418">
        <v>0</v>
      </c>
      <c r="Q90" s="418">
        <v>0</v>
      </c>
      <c r="R90" s="418">
        <v>0</v>
      </c>
      <c r="S90" s="431">
        <f t="shared" si="13"/>
        <v>0</v>
      </c>
      <c r="T90" s="419">
        <v>0</v>
      </c>
      <c r="U90" s="418">
        <v>0</v>
      </c>
      <c r="V90" s="427">
        <f t="shared" si="14"/>
        <v>0</v>
      </c>
      <c r="W90" s="418">
        <v>0</v>
      </c>
      <c r="X90" s="418">
        <v>0</v>
      </c>
      <c r="Y90" s="418">
        <v>0</v>
      </c>
      <c r="Z90" s="418">
        <v>0</v>
      </c>
      <c r="AA90" s="418">
        <v>0</v>
      </c>
      <c r="AB90" s="418">
        <v>0</v>
      </c>
      <c r="AC90" s="418">
        <v>0</v>
      </c>
      <c r="AD90" s="420">
        <v>0</v>
      </c>
    </row>
    <row r="91" spans="1:30" ht="33" x14ac:dyDescent="0.25">
      <c r="A91" s="395" t="s">
        <v>494</v>
      </c>
      <c r="B91" s="405" t="s">
        <v>159</v>
      </c>
      <c r="C91" s="443">
        <v>0</v>
      </c>
      <c r="D91" s="444">
        <v>0</v>
      </c>
      <c r="E91" s="444">
        <v>0</v>
      </c>
      <c r="F91" s="444">
        <v>0</v>
      </c>
      <c r="G91" s="444">
        <v>0</v>
      </c>
      <c r="H91" s="444">
        <v>0</v>
      </c>
      <c r="I91" s="445">
        <f t="shared" si="10"/>
        <v>0</v>
      </c>
      <c r="J91" s="428">
        <f t="shared" si="11"/>
        <v>0</v>
      </c>
      <c r="K91" s="428">
        <f t="shared" si="12"/>
        <v>0</v>
      </c>
      <c r="L91" s="444">
        <v>0</v>
      </c>
      <c r="M91" s="444">
        <v>0</v>
      </c>
      <c r="N91" s="444">
        <v>0</v>
      </c>
      <c r="O91" s="444">
        <v>0</v>
      </c>
      <c r="P91" s="444">
        <v>0</v>
      </c>
      <c r="Q91" s="444">
        <v>0</v>
      </c>
      <c r="R91" s="444">
        <v>0</v>
      </c>
      <c r="S91" s="446">
        <f t="shared" si="13"/>
        <v>0</v>
      </c>
      <c r="T91" s="443">
        <v>0</v>
      </c>
      <c r="U91" s="444">
        <v>0</v>
      </c>
      <c r="V91" s="445">
        <f t="shared" si="14"/>
        <v>0</v>
      </c>
      <c r="W91" s="444">
        <v>0</v>
      </c>
      <c r="X91" s="444">
        <v>0</v>
      </c>
      <c r="Y91" s="444">
        <v>0</v>
      </c>
      <c r="Z91" s="444">
        <v>0</v>
      </c>
      <c r="AA91" s="444">
        <v>0</v>
      </c>
      <c r="AB91" s="444">
        <v>0</v>
      </c>
      <c r="AC91" s="444">
        <v>0</v>
      </c>
      <c r="AD91" s="447">
        <v>0</v>
      </c>
    </row>
    <row r="92" spans="1:30" ht="17.25" thickBot="1" x14ac:dyDescent="0.3">
      <c r="A92" s="408" t="s">
        <v>495</v>
      </c>
      <c r="B92" s="409" t="s">
        <v>496</v>
      </c>
      <c r="C92" s="448">
        <v>0</v>
      </c>
      <c r="D92" s="449">
        <v>0</v>
      </c>
      <c r="E92" s="449">
        <v>0</v>
      </c>
      <c r="F92" s="449">
        <v>0</v>
      </c>
      <c r="G92" s="449">
        <v>0</v>
      </c>
      <c r="H92" s="449">
        <v>0</v>
      </c>
      <c r="I92" s="450">
        <f t="shared" si="10"/>
        <v>0</v>
      </c>
      <c r="J92" s="429">
        <f t="shared" si="11"/>
        <v>0</v>
      </c>
      <c r="K92" s="429">
        <f t="shared" si="12"/>
        <v>0</v>
      </c>
      <c r="L92" s="449">
        <v>0</v>
      </c>
      <c r="M92" s="449">
        <v>0</v>
      </c>
      <c r="N92" s="449">
        <v>0</v>
      </c>
      <c r="O92" s="449">
        <v>0</v>
      </c>
      <c r="P92" s="449">
        <v>0</v>
      </c>
      <c r="Q92" s="449">
        <v>0</v>
      </c>
      <c r="R92" s="449">
        <v>0</v>
      </c>
      <c r="S92" s="451">
        <f t="shared" si="13"/>
        <v>0</v>
      </c>
      <c r="T92" s="448">
        <v>0</v>
      </c>
      <c r="U92" s="449">
        <v>0</v>
      </c>
      <c r="V92" s="450">
        <f t="shared" si="14"/>
        <v>0</v>
      </c>
      <c r="W92" s="449">
        <v>0</v>
      </c>
      <c r="X92" s="449">
        <v>0</v>
      </c>
      <c r="Y92" s="449">
        <v>0</v>
      </c>
      <c r="Z92" s="449">
        <v>0</v>
      </c>
      <c r="AA92" s="449">
        <v>0</v>
      </c>
      <c r="AB92" s="449">
        <v>0</v>
      </c>
      <c r="AC92" s="449">
        <v>0</v>
      </c>
      <c r="AD92" s="452">
        <v>0</v>
      </c>
    </row>
    <row r="93" spans="1:30" ht="16.5" thickBot="1" x14ac:dyDescent="0.3">
      <c r="A93" s="415" t="s">
        <v>497</v>
      </c>
      <c r="B93" s="410" t="s">
        <v>498</v>
      </c>
      <c r="C93" s="476">
        <f>C92+C91+C85+C82+C81+C80+C74+C73+C43+C42+C34+C14+C11+C10</f>
        <v>7</v>
      </c>
      <c r="D93" s="453">
        <f t="shared" ref="D93:AD93" si="15">D92+D91+D85+D82+D81+D80+D74+D73+D43+D42+D34+D14+D11+D10</f>
        <v>40</v>
      </c>
      <c r="E93" s="453">
        <f t="shared" si="15"/>
        <v>2</v>
      </c>
      <c r="F93" s="453">
        <f t="shared" si="15"/>
        <v>38</v>
      </c>
      <c r="G93" s="453">
        <f t="shared" si="15"/>
        <v>5</v>
      </c>
      <c r="H93" s="453">
        <f t="shared" si="15"/>
        <v>0</v>
      </c>
      <c r="I93" s="453">
        <f t="shared" si="15"/>
        <v>40</v>
      </c>
      <c r="J93" s="417">
        <f t="shared" si="15"/>
        <v>47</v>
      </c>
      <c r="K93" s="417">
        <f t="shared" si="15"/>
        <v>41</v>
      </c>
      <c r="L93" s="453">
        <f t="shared" si="15"/>
        <v>16</v>
      </c>
      <c r="M93" s="453">
        <f t="shared" si="15"/>
        <v>25</v>
      </c>
      <c r="N93" s="453">
        <f t="shared" si="15"/>
        <v>23</v>
      </c>
      <c r="O93" s="453">
        <f>O92+O91+O85+O82+O81+O80+O74+O73+O43+O42+O34+O14+O11+O10</f>
        <v>3</v>
      </c>
      <c r="P93" s="453">
        <f t="shared" si="15"/>
        <v>2</v>
      </c>
      <c r="Q93" s="453">
        <f t="shared" si="15"/>
        <v>35</v>
      </c>
      <c r="R93" s="453">
        <f t="shared" si="15"/>
        <v>3</v>
      </c>
      <c r="S93" s="454">
        <f t="shared" si="15"/>
        <v>6</v>
      </c>
      <c r="T93" s="476">
        <f t="shared" si="15"/>
        <v>45</v>
      </c>
      <c r="U93" s="453">
        <f t="shared" si="15"/>
        <v>4</v>
      </c>
      <c r="V93" s="453">
        <f t="shared" si="15"/>
        <v>39</v>
      </c>
      <c r="W93" s="453">
        <f t="shared" si="15"/>
        <v>0</v>
      </c>
      <c r="X93" s="453">
        <f t="shared" si="15"/>
        <v>24</v>
      </c>
      <c r="Y93" s="453">
        <f t="shared" si="15"/>
        <v>22</v>
      </c>
      <c r="Z93" s="453">
        <f t="shared" si="15"/>
        <v>0</v>
      </c>
      <c r="AA93" s="453">
        <f t="shared" si="15"/>
        <v>6</v>
      </c>
      <c r="AB93" s="453">
        <f t="shared" si="15"/>
        <v>8</v>
      </c>
      <c r="AC93" s="453">
        <f t="shared" si="15"/>
        <v>1</v>
      </c>
      <c r="AD93" s="477">
        <f t="shared" si="15"/>
        <v>24</v>
      </c>
    </row>
    <row r="94" spans="1:30" ht="16.5" x14ac:dyDescent="0.3">
      <c r="A94" s="411" t="s">
        <v>158</v>
      </c>
      <c r="B94" s="412" t="s">
        <v>499</v>
      </c>
      <c r="C94" s="455">
        <v>3</v>
      </c>
      <c r="D94" s="456">
        <v>6</v>
      </c>
      <c r="E94" s="456">
        <v>0</v>
      </c>
      <c r="F94" s="456">
        <v>6</v>
      </c>
      <c r="G94" s="456">
        <v>0</v>
      </c>
      <c r="H94" s="456">
        <v>1</v>
      </c>
      <c r="I94" s="457">
        <f t="shared" si="10"/>
        <v>7</v>
      </c>
      <c r="J94" s="430">
        <f t="shared" si="11"/>
        <v>10</v>
      </c>
      <c r="K94" s="430">
        <f t="shared" si="12"/>
        <v>7</v>
      </c>
      <c r="L94" s="456">
        <v>3</v>
      </c>
      <c r="M94" s="456">
        <v>4</v>
      </c>
      <c r="N94" s="456">
        <v>0</v>
      </c>
      <c r="O94" s="456">
        <v>0</v>
      </c>
      <c r="P94" s="456">
        <v>0</v>
      </c>
      <c r="Q94" s="456">
        <v>1</v>
      </c>
      <c r="R94" s="456">
        <v>3</v>
      </c>
      <c r="S94" s="458">
        <f t="shared" si="13"/>
        <v>3</v>
      </c>
      <c r="T94" s="459">
        <v>9</v>
      </c>
      <c r="U94" s="460">
        <v>0</v>
      </c>
      <c r="V94" s="460">
        <v>4</v>
      </c>
      <c r="W94" s="460">
        <v>0</v>
      </c>
      <c r="X94" s="460">
        <v>1</v>
      </c>
      <c r="Y94" s="460">
        <v>1</v>
      </c>
      <c r="Z94" s="460">
        <v>0</v>
      </c>
      <c r="AA94" s="460">
        <v>3</v>
      </c>
      <c r="AB94" s="460">
        <v>0</v>
      </c>
      <c r="AC94" s="460">
        <v>0</v>
      </c>
      <c r="AD94" s="461">
        <v>0</v>
      </c>
    </row>
    <row r="95" spans="1:30" ht="16.5" x14ac:dyDescent="0.3">
      <c r="A95" s="413" t="s">
        <v>669</v>
      </c>
      <c r="B95" s="405" t="s">
        <v>500</v>
      </c>
      <c r="C95" s="443">
        <v>3</v>
      </c>
      <c r="D95" s="444">
        <v>27</v>
      </c>
      <c r="E95" s="444">
        <v>0</v>
      </c>
      <c r="F95" s="444">
        <v>27</v>
      </c>
      <c r="G95" s="444">
        <v>0</v>
      </c>
      <c r="H95" s="444">
        <v>2</v>
      </c>
      <c r="I95" s="445">
        <f>D95+H95</f>
        <v>29</v>
      </c>
      <c r="J95" s="428">
        <f t="shared" si="11"/>
        <v>32</v>
      </c>
      <c r="K95" s="428">
        <f t="shared" si="12"/>
        <v>26</v>
      </c>
      <c r="L95" s="444">
        <v>24</v>
      </c>
      <c r="M95" s="444">
        <v>2</v>
      </c>
      <c r="N95" s="444">
        <v>0</v>
      </c>
      <c r="O95" s="444">
        <v>0</v>
      </c>
      <c r="P95" s="444">
        <v>0</v>
      </c>
      <c r="Q95" s="444">
        <v>21</v>
      </c>
      <c r="R95" s="444">
        <v>4</v>
      </c>
      <c r="S95" s="446">
        <f t="shared" si="13"/>
        <v>6</v>
      </c>
      <c r="T95" s="459">
        <v>27</v>
      </c>
      <c r="U95" s="460">
        <v>2</v>
      </c>
      <c r="V95" s="460">
        <v>22</v>
      </c>
      <c r="W95" s="460">
        <v>0</v>
      </c>
      <c r="X95" s="463" t="s">
        <v>21</v>
      </c>
      <c r="Y95" s="463" t="s">
        <v>21</v>
      </c>
      <c r="Z95" s="463" t="s">
        <v>21</v>
      </c>
      <c r="AA95" s="462">
        <v>22</v>
      </c>
      <c r="AB95" s="463" t="s">
        <v>21</v>
      </c>
      <c r="AC95" s="462">
        <v>0</v>
      </c>
      <c r="AD95" s="464">
        <v>0</v>
      </c>
    </row>
    <row r="96" spans="1:30" ht="16.5" x14ac:dyDescent="0.25">
      <c r="A96" s="414" t="s">
        <v>501</v>
      </c>
      <c r="B96" s="405" t="s">
        <v>169</v>
      </c>
      <c r="C96" s="443">
        <v>1</v>
      </c>
      <c r="D96" s="444">
        <v>62</v>
      </c>
      <c r="E96" s="444">
        <v>1</v>
      </c>
      <c r="F96" s="444">
        <v>61</v>
      </c>
      <c r="G96" s="444">
        <v>0</v>
      </c>
      <c r="H96" s="444">
        <v>0</v>
      </c>
      <c r="I96" s="445">
        <f t="shared" si="10"/>
        <v>62</v>
      </c>
      <c r="J96" s="428">
        <f t="shared" si="11"/>
        <v>63</v>
      </c>
      <c r="K96" s="428">
        <f t="shared" si="12"/>
        <v>63</v>
      </c>
      <c r="L96" s="444">
        <v>57</v>
      </c>
      <c r="M96" s="444">
        <v>6</v>
      </c>
      <c r="N96" s="444">
        <v>0</v>
      </c>
      <c r="O96" s="444">
        <v>0</v>
      </c>
      <c r="P96" s="444">
        <v>0</v>
      </c>
      <c r="Q96" s="444">
        <v>63</v>
      </c>
      <c r="R96" s="444">
        <v>2</v>
      </c>
      <c r="S96" s="446">
        <f t="shared" si="13"/>
        <v>0</v>
      </c>
      <c r="T96" s="459">
        <v>0</v>
      </c>
      <c r="U96" s="460">
        <v>0</v>
      </c>
      <c r="V96" s="460">
        <v>0</v>
      </c>
      <c r="W96" s="460">
        <v>0</v>
      </c>
      <c r="X96" s="463" t="s">
        <v>21</v>
      </c>
      <c r="Y96" s="463" t="s">
        <v>21</v>
      </c>
      <c r="Z96" s="463" t="s">
        <v>21</v>
      </c>
      <c r="AA96" s="462">
        <v>0</v>
      </c>
      <c r="AB96" s="463" t="s">
        <v>21</v>
      </c>
      <c r="AC96" s="462">
        <v>0</v>
      </c>
      <c r="AD96" s="464">
        <v>0</v>
      </c>
    </row>
    <row r="97" spans="1:30" ht="42" x14ac:dyDescent="0.25">
      <c r="A97" s="397" t="s">
        <v>683</v>
      </c>
      <c r="B97" s="90" t="s">
        <v>502</v>
      </c>
      <c r="C97" s="419">
        <v>1</v>
      </c>
      <c r="D97" s="418">
        <v>1</v>
      </c>
      <c r="E97" s="418">
        <v>1</v>
      </c>
      <c r="F97" s="418">
        <v>0</v>
      </c>
      <c r="G97" s="418">
        <v>0</v>
      </c>
      <c r="H97" s="418">
        <v>0</v>
      </c>
      <c r="I97" s="427">
        <f t="shared" si="10"/>
        <v>1</v>
      </c>
      <c r="J97" s="428">
        <f t="shared" si="11"/>
        <v>2</v>
      </c>
      <c r="K97" s="428">
        <f t="shared" si="12"/>
        <v>2</v>
      </c>
      <c r="L97" s="418">
        <v>2</v>
      </c>
      <c r="M97" s="418">
        <v>0</v>
      </c>
      <c r="N97" s="418">
        <v>0</v>
      </c>
      <c r="O97" s="418">
        <v>0</v>
      </c>
      <c r="P97" s="418">
        <v>0</v>
      </c>
      <c r="Q97" s="418">
        <v>2</v>
      </c>
      <c r="R97" s="418">
        <v>2</v>
      </c>
      <c r="S97" s="431">
        <f t="shared" si="13"/>
        <v>0</v>
      </c>
      <c r="T97" s="425" t="s">
        <v>21</v>
      </c>
      <c r="U97" s="423" t="s">
        <v>21</v>
      </c>
      <c r="V97" s="426" t="s">
        <v>21</v>
      </c>
      <c r="W97" s="423" t="s">
        <v>21</v>
      </c>
      <c r="X97" s="423" t="s">
        <v>21</v>
      </c>
      <c r="Y97" s="423" t="s">
        <v>21</v>
      </c>
      <c r="Z97" s="423" t="s">
        <v>21</v>
      </c>
      <c r="AA97" s="423" t="s">
        <v>21</v>
      </c>
      <c r="AB97" s="423" t="s">
        <v>21</v>
      </c>
      <c r="AC97" s="423" t="s">
        <v>21</v>
      </c>
      <c r="AD97" s="424">
        <v>0</v>
      </c>
    </row>
    <row r="98" spans="1:30" ht="15" x14ac:dyDescent="0.25">
      <c r="A98" s="399" t="s">
        <v>503</v>
      </c>
      <c r="B98" s="90" t="s">
        <v>120</v>
      </c>
      <c r="C98" s="419">
        <v>0</v>
      </c>
      <c r="D98" s="418">
        <v>1</v>
      </c>
      <c r="E98" s="418">
        <v>0</v>
      </c>
      <c r="F98" s="418">
        <v>1</v>
      </c>
      <c r="G98" s="418">
        <v>0</v>
      </c>
      <c r="H98" s="418">
        <v>0</v>
      </c>
      <c r="I98" s="427">
        <f t="shared" si="10"/>
        <v>1</v>
      </c>
      <c r="J98" s="428">
        <f t="shared" si="11"/>
        <v>1</v>
      </c>
      <c r="K98" s="428">
        <f t="shared" si="12"/>
        <v>1</v>
      </c>
      <c r="L98" s="418">
        <v>0</v>
      </c>
      <c r="M98" s="418">
        <v>1</v>
      </c>
      <c r="N98" s="418">
        <v>0</v>
      </c>
      <c r="O98" s="418">
        <v>0</v>
      </c>
      <c r="P98" s="418">
        <v>0</v>
      </c>
      <c r="Q98" s="418">
        <v>1</v>
      </c>
      <c r="R98" s="418">
        <v>0</v>
      </c>
      <c r="S98" s="431">
        <f t="shared" si="13"/>
        <v>0</v>
      </c>
      <c r="T98" s="425" t="s">
        <v>21</v>
      </c>
      <c r="U98" s="423" t="s">
        <v>21</v>
      </c>
      <c r="V98" s="426" t="s">
        <v>21</v>
      </c>
      <c r="W98" s="423" t="s">
        <v>21</v>
      </c>
      <c r="X98" s="423" t="s">
        <v>21</v>
      </c>
      <c r="Y98" s="423" t="s">
        <v>21</v>
      </c>
      <c r="Z98" s="423" t="s">
        <v>21</v>
      </c>
      <c r="AA98" s="423" t="s">
        <v>21</v>
      </c>
      <c r="AB98" s="423" t="s">
        <v>21</v>
      </c>
      <c r="AC98" s="423" t="s">
        <v>21</v>
      </c>
      <c r="AD98" s="424">
        <v>0</v>
      </c>
    </row>
    <row r="99" spans="1:30" ht="25.5" x14ac:dyDescent="0.25">
      <c r="A99" s="399" t="s">
        <v>670</v>
      </c>
      <c r="B99" s="90" t="s">
        <v>504</v>
      </c>
      <c r="C99" s="419">
        <v>0</v>
      </c>
      <c r="D99" s="418">
        <v>1</v>
      </c>
      <c r="E99" s="418">
        <v>0</v>
      </c>
      <c r="F99" s="418">
        <v>1</v>
      </c>
      <c r="G99" s="418">
        <v>0</v>
      </c>
      <c r="H99" s="418">
        <v>0</v>
      </c>
      <c r="I99" s="427">
        <f t="shared" si="10"/>
        <v>1</v>
      </c>
      <c r="J99" s="428">
        <f t="shared" si="11"/>
        <v>1</v>
      </c>
      <c r="K99" s="428">
        <f t="shared" si="12"/>
        <v>1</v>
      </c>
      <c r="L99" s="418">
        <v>0</v>
      </c>
      <c r="M99" s="418">
        <v>1</v>
      </c>
      <c r="N99" s="418">
        <v>0</v>
      </c>
      <c r="O99" s="418">
        <v>0</v>
      </c>
      <c r="P99" s="418">
        <v>0</v>
      </c>
      <c r="Q99" s="418">
        <v>1</v>
      </c>
      <c r="R99" s="418">
        <v>0</v>
      </c>
      <c r="S99" s="431">
        <f t="shared" si="13"/>
        <v>0</v>
      </c>
      <c r="T99" s="425" t="s">
        <v>21</v>
      </c>
      <c r="U99" s="423" t="s">
        <v>21</v>
      </c>
      <c r="V99" s="426" t="s">
        <v>21</v>
      </c>
      <c r="W99" s="423" t="s">
        <v>21</v>
      </c>
      <c r="X99" s="423" t="s">
        <v>21</v>
      </c>
      <c r="Y99" s="423" t="s">
        <v>21</v>
      </c>
      <c r="Z99" s="423" t="s">
        <v>21</v>
      </c>
      <c r="AA99" s="423" t="s">
        <v>21</v>
      </c>
      <c r="AB99" s="423" t="s">
        <v>21</v>
      </c>
      <c r="AC99" s="423" t="s">
        <v>21</v>
      </c>
      <c r="AD99" s="424">
        <v>0</v>
      </c>
    </row>
    <row r="100" spans="1:30" ht="15" x14ac:dyDescent="0.25">
      <c r="A100" s="399" t="s">
        <v>671</v>
      </c>
      <c r="B100" s="90" t="s">
        <v>122</v>
      </c>
      <c r="C100" s="419">
        <v>0</v>
      </c>
      <c r="D100" s="418">
        <v>0</v>
      </c>
      <c r="E100" s="418">
        <v>0</v>
      </c>
      <c r="F100" s="418">
        <v>0</v>
      </c>
      <c r="G100" s="418">
        <v>0</v>
      </c>
      <c r="H100" s="418">
        <v>0</v>
      </c>
      <c r="I100" s="427">
        <f t="shared" si="10"/>
        <v>0</v>
      </c>
      <c r="J100" s="428">
        <f t="shared" si="11"/>
        <v>0</v>
      </c>
      <c r="K100" s="428">
        <f t="shared" si="12"/>
        <v>0</v>
      </c>
      <c r="L100" s="418">
        <v>0</v>
      </c>
      <c r="M100" s="418">
        <v>0</v>
      </c>
      <c r="N100" s="418">
        <v>0</v>
      </c>
      <c r="O100" s="418">
        <v>0</v>
      </c>
      <c r="P100" s="418">
        <v>0</v>
      </c>
      <c r="Q100" s="418">
        <v>0</v>
      </c>
      <c r="R100" s="418">
        <v>0</v>
      </c>
      <c r="S100" s="431">
        <f t="shared" si="13"/>
        <v>0</v>
      </c>
      <c r="T100" s="421">
        <v>0</v>
      </c>
      <c r="U100" s="422">
        <v>0</v>
      </c>
      <c r="V100" s="422">
        <v>0</v>
      </c>
      <c r="W100" s="422">
        <v>0</v>
      </c>
      <c r="X100" s="423" t="s">
        <v>21</v>
      </c>
      <c r="Y100" s="423" t="s">
        <v>21</v>
      </c>
      <c r="Z100" s="423" t="s">
        <v>21</v>
      </c>
      <c r="AA100" s="422">
        <v>0</v>
      </c>
      <c r="AB100" s="423" t="s">
        <v>21</v>
      </c>
      <c r="AC100" s="422">
        <v>0</v>
      </c>
      <c r="AD100" s="424">
        <v>0</v>
      </c>
    </row>
    <row r="101" spans="1:30" ht="15" x14ac:dyDescent="0.25">
      <c r="A101" s="399" t="s">
        <v>672</v>
      </c>
      <c r="B101" s="90" t="s">
        <v>505</v>
      </c>
      <c r="C101" s="419">
        <v>0</v>
      </c>
      <c r="D101" s="418">
        <v>0</v>
      </c>
      <c r="E101" s="418">
        <v>0</v>
      </c>
      <c r="F101" s="418">
        <v>0</v>
      </c>
      <c r="G101" s="418">
        <v>0</v>
      </c>
      <c r="H101" s="418">
        <v>0</v>
      </c>
      <c r="I101" s="427">
        <f t="shared" si="10"/>
        <v>0</v>
      </c>
      <c r="J101" s="428">
        <f t="shared" si="11"/>
        <v>0</v>
      </c>
      <c r="K101" s="428">
        <f t="shared" si="12"/>
        <v>0</v>
      </c>
      <c r="L101" s="418">
        <v>0</v>
      </c>
      <c r="M101" s="418">
        <v>0</v>
      </c>
      <c r="N101" s="418">
        <v>0</v>
      </c>
      <c r="O101" s="418">
        <v>0</v>
      </c>
      <c r="P101" s="418">
        <v>0</v>
      </c>
      <c r="Q101" s="418">
        <v>0</v>
      </c>
      <c r="R101" s="418">
        <v>0</v>
      </c>
      <c r="S101" s="431">
        <f t="shared" si="13"/>
        <v>0</v>
      </c>
      <c r="T101" s="421">
        <v>0</v>
      </c>
      <c r="U101" s="422">
        <v>0</v>
      </c>
      <c r="V101" s="422">
        <v>0</v>
      </c>
      <c r="W101" s="422">
        <v>0</v>
      </c>
      <c r="X101" s="423" t="s">
        <v>21</v>
      </c>
      <c r="Y101" s="423" t="s">
        <v>21</v>
      </c>
      <c r="Z101" s="423" t="s">
        <v>21</v>
      </c>
      <c r="AA101" s="422">
        <v>0</v>
      </c>
      <c r="AB101" s="423" t="s">
        <v>21</v>
      </c>
      <c r="AC101" s="422">
        <v>0</v>
      </c>
      <c r="AD101" s="424">
        <v>0</v>
      </c>
    </row>
    <row r="102" spans="1:30" ht="17.25" thickBot="1" x14ac:dyDescent="0.3">
      <c r="A102" s="414" t="s">
        <v>506</v>
      </c>
      <c r="B102" s="405" t="s">
        <v>187</v>
      </c>
      <c r="C102" s="448">
        <v>0</v>
      </c>
      <c r="D102" s="449">
        <v>19</v>
      </c>
      <c r="E102" s="449">
        <v>1</v>
      </c>
      <c r="F102" s="449">
        <v>18</v>
      </c>
      <c r="G102" s="449">
        <v>0</v>
      </c>
      <c r="H102" s="449">
        <v>0</v>
      </c>
      <c r="I102" s="450">
        <f t="shared" si="10"/>
        <v>19</v>
      </c>
      <c r="J102" s="429">
        <f t="shared" si="11"/>
        <v>19</v>
      </c>
      <c r="K102" s="429">
        <f t="shared" si="12"/>
        <v>18</v>
      </c>
      <c r="L102" s="449">
        <v>17</v>
      </c>
      <c r="M102" s="449">
        <v>1</v>
      </c>
      <c r="N102" s="449">
        <v>0</v>
      </c>
      <c r="O102" s="449">
        <v>0</v>
      </c>
      <c r="P102" s="449">
        <v>0</v>
      </c>
      <c r="Q102" s="449">
        <v>18</v>
      </c>
      <c r="R102" s="449">
        <v>3</v>
      </c>
      <c r="S102" s="451">
        <f t="shared" si="13"/>
        <v>1</v>
      </c>
      <c r="T102" s="465" t="s">
        <v>21</v>
      </c>
      <c r="U102" s="466" t="s">
        <v>21</v>
      </c>
      <c r="V102" s="467" t="s">
        <v>21</v>
      </c>
      <c r="W102" s="466" t="s">
        <v>21</v>
      </c>
      <c r="X102" s="466" t="s">
        <v>21</v>
      </c>
      <c r="Y102" s="466" t="s">
        <v>21</v>
      </c>
      <c r="Z102" s="466" t="s">
        <v>21</v>
      </c>
      <c r="AA102" s="466" t="s">
        <v>21</v>
      </c>
      <c r="AB102" s="466" t="s">
        <v>21</v>
      </c>
      <c r="AC102" s="466" t="s">
        <v>21</v>
      </c>
      <c r="AD102" s="468">
        <v>0</v>
      </c>
    </row>
    <row r="103" spans="1:30" ht="20.25" customHeight="1" thickBot="1" x14ac:dyDescent="0.3">
      <c r="A103" s="667" t="s">
        <v>507</v>
      </c>
      <c r="B103" s="668"/>
      <c r="C103" s="416">
        <f>C102+C96</f>
        <v>1</v>
      </c>
      <c r="D103" s="417">
        <f t="shared" ref="D103:AD103" si="16">D102+D96</f>
        <v>81</v>
      </c>
      <c r="E103" s="453">
        <f t="shared" si="16"/>
        <v>2</v>
      </c>
      <c r="F103" s="453">
        <f t="shared" si="16"/>
        <v>79</v>
      </c>
      <c r="G103" s="453">
        <f t="shared" si="16"/>
        <v>0</v>
      </c>
      <c r="H103" s="453">
        <f t="shared" si="16"/>
        <v>0</v>
      </c>
      <c r="I103" s="417">
        <f t="shared" si="16"/>
        <v>81</v>
      </c>
      <c r="J103" s="417">
        <f t="shared" si="16"/>
        <v>82</v>
      </c>
      <c r="K103" s="417">
        <f t="shared" si="16"/>
        <v>81</v>
      </c>
      <c r="L103" s="453">
        <f t="shared" si="16"/>
        <v>74</v>
      </c>
      <c r="M103" s="453">
        <f t="shared" si="16"/>
        <v>7</v>
      </c>
      <c r="N103" s="453">
        <f t="shared" si="16"/>
        <v>0</v>
      </c>
      <c r="O103" s="453">
        <f t="shared" si="16"/>
        <v>0</v>
      </c>
      <c r="P103" s="453">
        <f t="shared" si="16"/>
        <v>0</v>
      </c>
      <c r="Q103" s="453">
        <f t="shared" si="16"/>
        <v>81</v>
      </c>
      <c r="R103" s="453">
        <f t="shared" si="16"/>
        <v>5</v>
      </c>
      <c r="S103" s="417">
        <f t="shared" si="16"/>
        <v>1</v>
      </c>
      <c r="T103" s="469" t="s">
        <v>21</v>
      </c>
      <c r="U103" s="469" t="s">
        <v>21</v>
      </c>
      <c r="V103" s="469" t="s">
        <v>21</v>
      </c>
      <c r="W103" s="469" t="s">
        <v>21</v>
      </c>
      <c r="X103" s="469" t="s">
        <v>21</v>
      </c>
      <c r="Y103" s="469" t="s">
        <v>21</v>
      </c>
      <c r="Z103" s="469" t="s">
        <v>21</v>
      </c>
      <c r="AA103" s="469" t="s">
        <v>21</v>
      </c>
      <c r="AB103" s="469" t="s">
        <v>21</v>
      </c>
      <c r="AC103" s="469" t="s">
        <v>21</v>
      </c>
      <c r="AD103" s="454">
        <f t="shared" si="16"/>
        <v>0</v>
      </c>
    </row>
    <row r="104" spans="1:30" x14ac:dyDescent="0.2">
      <c r="A104" s="91"/>
      <c r="B104" s="92"/>
      <c r="C104" s="358"/>
      <c r="D104" s="358"/>
      <c r="E104" s="358"/>
      <c r="F104" s="358"/>
      <c r="I104" s="359"/>
      <c r="J104" s="358"/>
      <c r="K104" s="358"/>
      <c r="L104" s="358"/>
      <c r="M104" s="358"/>
      <c r="N104" s="358"/>
      <c r="O104" s="358"/>
      <c r="P104" s="358"/>
      <c r="Q104" s="358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 t="s">
        <v>160</v>
      </c>
      <c r="AB104" s="360"/>
    </row>
    <row r="105" spans="1:30" x14ac:dyDescent="0.2">
      <c r="A105" s="93" t="s">
        <v>117</v>
      </c>
      <c r="B105" s="94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88"/>
      <c r="O105" s="88"/>
      <c r="P105" s="358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  <c r="AA105" s="360"/>
    </row>
    <row r="106" spans="1:30" x14ac:dyDescent="0.2">
      <c r="A106" s="677"/>
      <c r="B106" s="679" t="s">
        <v>77</v>
      </c>
      <c r="C106" s="681" t="s">
        <v>161</v>
      </c>
      <c r="D106" s="681" t="s">
        <v>162</v>
      </c>
      <c r="E106" s="683" t="s">
        <v>163</v>
      </c>
      <c r="F106" s="686" t="s">
        <v>0</v>
      </c>
      <c r="G106" s="687"/>
      <c r="H106" s="687"/>
      <c r="I106" s="687"/>
      <c r="J106" s="687"/>
      <c r="K106" s="698" t="s">
        <v>164</v>
      </c>
      <c r="L106" s="88"/>
      <c r="M106" s="358"/>
      <c r="N106" s="358"/>
      <c r="O106" s="358"/>
      <c r="P106" s="358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</row>
    <row r="107" spans="1:30" ht="67.5" customHeight="1" x14ac:dyDescent="0.2">
      <c r="A107" s="678"/>
      <c r="B107" s="680"/>
      <c r="C107" s="682"/>
      <c r="D107" s="682"/>
      <c r="E107" s="684"/>
      <c r="F107" s="388" t="s">
        <v>134</v>
      </c>
      <c r="G107" s="387" t="s">
        <v>165</v>
      </c>
      <c r="H107" s="387" t="s">
        <v>166</v>
      </c>
      <c r="I107" s="387" t="s">
        <v>167</v>
      </c>
      <c r="J107" s="387" t="s">
        <v>168</v>
      </c>
      <c r="K107" s="699"/>
      <c r="L107" s="358"/>
      <c r="M107" s="358"/>
      <c r="N107" s="358"/>
      <c r="O107" s="358"/>
      <c r="P107" s="358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</row>
    <row r="108" spans="1:30" x14ac:dyDescent="0.2">
      <c r="A108" s="374" t="s">
        <v>46</v>
      </c>
      <c r="B108" s="374" t="s">
        <v>47</v>
      </c>
      <c r="C108" s="375">
        <v>1</v>
      </c>
      <c r="D108" s="375">
        <v>2</v>
      </c>
      <c r="E108" s="375">
        <v>3</v>
      </c>
      <c r="F108" s="375">
        <v>4</v>
      </c>
      <c r="G108" s="375">
        <v>5</v>
      </c>
      <c r="H108" s="375">
        <v>6</v>
      </c>
      <c r="I108" s="375">
        <v>7</v>
      </c>
      <c r="J108" s="375">
        <v>8</v>
      </c>
      <c r="K108" s="375">
        <v>9</v>
      </c>
      <c r="L108" s="35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34" t="s">
        <v>508</v>
      </c>
      <c r="B109" s="435" t="s">
        <v>509</v>
      </c>
      <c r="C109" s="89">
        <v>5</v>
      </c>
      <c r="D109" s="89">
        <v>28</v>
      </c>
      <c r="E109" s="432">
        <f t="shared" ref="E109:E130" si="17">C109+D109</f>
        <v>33</v>
      </c>
      <c r="F109" s="432">
        <f>G109+H109+I109+J109</f>
        <v>26</v>
      </c>
      <c r="G109" s="89">
        <v>13</v>
      </c>
      <c r="H109" s="89">
        <v>2</v>
      </c>
      <c r="I109" s="89">
        <v>9</v>
      </c>
      <c r="J109" s="89">
        <v>2</v>
      </c>
      <c r="K109" s="432">
        <f>E109-F109</f>
        <v>7</v>
      </c>
      <c r="L109" s="101"/>
      <c r="M109" s="361"/>
      <c r="N109" s="361"/>
      <c r="O109" s="361"/>
      <c r="P109" s="36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6" t="s">
        <v>549</v>
      </c>
      <c r="B110" s="437" t="s">
        <v>510</v>
      </c>
      <c r="C110" s="89">
        <v>2</v>
      </c>
      <c r="D110" s="89">
        <v>5</v>
      </c>
      <c r="E110" s="432">
        <f t="shared" si="17"/>
        <v>7</v>
      </c>
      <c r="F110" s="432">
        <f t="shared" ref="F110:F130" si="18">G110+H110+I110+J110</f>
        <v>5</v>
      </c>
      <c r="G110" s="89">
        <v>2</v>
      </c>
      <c r="H110" s="89">
        <v>1</v>
      </c>
      <c r="I110" s="89">
        <v>1</v>
      </c>
      <c r="J110" s="89">
        <v>1</v>
      </c>
      <c r="K110" s="433">
        <f t="shared" ref="K110:K130" si="19">E110-F110</f>
        <v>2</v>
      </c>
      <c r="L110" s="101"/>
      <c r="M110" s="359"/>
      <c r="N110" s="359"/>
      <c r="O110" s="359"/>
      <c r="P110" s="359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</row>
    <row r="111" spans="1:30" x14ac:dyDescent="0.2">
      <c r="A111" s="438" t="s">
        <v>511</v>
      </c>
      <c r="B111" s="437" t="s">
        <v>512</v>
      </c>
      <c r="C111" s="89">
        <v>0</v>
      </c>
      <c r="D111" s="89">
        <v>0</v>
      </c>
      <c r="E111" s="432">
        <f t="shared" si="17"/>
        <v>0</v>
      </c>
      <c r="F111" s="432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33">
        <f t="shared" si="19"/>
        <v>0</v>
      </c>
      <c r="L111" s="101"/>
      <c r="M111" s="361"/>
      <c r="N111" s="361"/>
      <c r="O111" s="361"/>
      <c r="P111" s="361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</row>
    <row r="112" spans="1:30" x14ac:dyDescent="0.2">
      <c r="A112" s="438" t="s">
        <v>513</v>
      </c>
      <c r="B112" s="437" t="s">
        <v>514</v>
      </c>
      <c r="C112" s="89">
        <v>0</v>
      </c>
      <c r="D112" s="89">
        <v>0</v>
      </c>
      <c r="E112" s="432">
        <f t="shared" ref="E112:E123" si="20">C112+D112</f>
        <v>0</v>
      </c>
      <c r="F112" s="432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33">
        <f t="shared" ref="K112:K123" si="22">E112-F112</f>
        <v>0</v>
      </c>
      <c r="L112" s="101"/>
      <c r="M112" s="361"/>
      <c r="N112" s="361"/>
      <c r="O112" s="361"/>
      <c r="P112" s="361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</row>
    <row r="113" spans="1:27" x14ac:dyDescent="0.2">
      <c r="A113" s="438" t="s">
        <v>515</v>
      </c>
      <c r="B113" s="437" t="s">
        <v>516</v>
      </c>
      <c r="C113" s="89">
        <v>0</v>
      </c>
      <c r="D113" s="89">
        <v>0</v>
      </c>
      <c r="E113" s="432">
        <f t="shared" si="20"/>
        <v>0</v>
      </c>
      <c r="F113" s="432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33">
        <f t="shared" si="22"/>
        <v>0</v>
      </c>
      <c r="L113" s="101"/>
      <c r="M113" s="361"/>
      <c r="N113" s="361"/>
      <c r="O113" s="361"/>
      <c r="P113" s="361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</row>
    <row r="114" spans="1:27" x14ac:dyDescent="0.2">
      <c r="A114" s="438" t="s">
        <v>517</v>
      </c>
      <c r="B114" s="437" t="s">
        <v>518</v>
      </c>
      <c r="C114" s="89">
        <v>0</v>
      </c>
      <c r="D114" s="89">
        <v>0</v>
      </c>
      <c r="E114" s="432">
        <f t="shared" si="20"/>
        <v>0</v>
      </c>
      <c r="F114" s="432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33">
        <f t="shared" si="22"/>
        <v>0</v>
      </c>
      <c r="L114" s="101"/>
      <c r="M114" s="361"/>
      <c r="N114" s="361"/>
      <c r="O114" s="361"/>
      <c r="P114" s="361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</row>
    <row r="115" spans="1:27" x14ac:dyDescent="0.2">
      <c r="A115" s="438" t="s">
        <v>519</v>
      </c>
      <c r="B115" s="437" t="s">
        <v>520</v>
      </c>
      <c r="C115" s="89">
        <v>0</v>
      </c>
      <c r="D115" s="89">
        <v>0</v>
      </c>
      <c r="E115" s="432">
        <f t="shared" si="20"/>
        <v>0</v>
      </c>
      <c r="F115" s="432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33">
        <f t="shared" si="22"/>
        <v>0</v>
      </c>
      <c r="L115" s="101"/>
      <c r="M115" s="361"/>
      <c r="N115" s="361"/>
      <c r="O115" s="361"/>
      <c r="P115" s="361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</row>
    <row r="116" spans="1:27" x14ac:dyDescent="0.2">
      <c r="A116" s="438" t="s">
        <v>521</v>
      </c>
      <c r="B116" s="437" t="s">
        <v>522</v>
      </c>
      <c r="C116" s="89">
        <v>0</v>
      </c>
      <c r="D116" s="89">
        <v>0</v>
      </c>
      <c r="E116" s="432">
        <f t="shared" si="20"/>
        <v>0</v>
      </c>
      <c r="F116" s="432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33">
        <f t="shared" si="22"/>
        <v>0</v>
      </c>
      <c r="L116" s="101"/>
      <c r="M116" s="361"/>
      <c r="N116" s="361"/>
      <c r="O116" s="361"/>
      <c r="P116" s="361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</row>
    <row r="117" spans="1:27" x14ac:dyDescent="0.2">
      <c r="A117" s="438" t="s">
        <v>523</v>
      </c>
      <c r="B117" s="437" t="s">
        <v>524</v>
      </c>
      <c r="C117" s="89">
        <v>0</v>
      </c>
      <c r="D117" s="89">
        <v>0</v>
      </c>
      <c r="E117" s="432">
        <f t="shared" si="20"/>
        <v>0</v>
      </c>
      <c r="F117" s="432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33">
        <f t="shared" si="22"/>
        <v>0</v>
      </c>
      <c r="L117" s="101"/>
      <c r="M117" s="361"/>
      <c r="N117" s="361"/>
      <c r="O117" s="361"/>
      <c r="P117" s="361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</row>
    <row r="118" spans="1:27" x14ac:dyDescent="0.2">
      <c r="A118" s="438" t="s">
        <v>525</v>
      </c>
      <c r="B118" s="437" t="s">
        <v>526</v>
      </c>
      <c r="C118" s="89">
        <v>0</v>
      </c>
      <c r="D118" s="89">
        <v>0</v>
      </c>
      <c r="E118" s="432">
        <f t="shared" si="20"/>
        <v>0</v>
      </c>
      <c r="F118" s="43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33">
        <f t="shared" si="22"/>
        <v>0</v>
      </c>
      <c r="L118" s="101"/>
      <c r="M118" s="361"/>
      <c r="N118" s="361"/>
      <c r="O118" s="361"/>
      <c r="P118" s="361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</row>
    <row r="119" spans="1:27" x14ac:dyDescent="0.2">
      <c r="A119" s="438" t="s">
        <v>527</v>
      </c>
      <c r="B119" s="437" t="s">
        <v>528</v>
      </c>
      <c r="C119" s="89">
        <v>0</v>
      </c>
      <c r="D119" s="89">
        <v>2</v>
      </c>
      <c r="E119" s="432">
        <f t="shared" si="20"/>
        <v>2</v>
      </c>
      <c r="F119" s="432">
        <f t="shared" si="21"/>
        <v>2</v>
      </c>
      <c r="G119" s="89">
        <v>2</v>
      </c>
      <c r="H119" s="89">
        <v>0</v>
      </c>
      <c r="I119" s="89">
        <v>0</v>
      </c>
      <c r="J119" s="89">
        <v>0</v>
      </c>
      <c r="K119" s="433">
        <f t="shared" si="22"/>
        <v>0</v>
      </c>
      <c r="L119" s="101"/>
      <c r="M119" s="361"/>
      <c r="N119" s="361"/>
      <c r="O119" s="361"/>
      <c r="P119" s="361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</row>
    <row r="120" spans="1:27" x14ac:dyDescent="0.2">
      <c r="A120" s="438" t="s">
        <v>529</v>
      </c>
      <c r="B120" s="437" t="s">
        <v>530</v>
      </c>
      <c r="C120" s="89">
        <v>0</v>
      </c>
      <c r="D120" s="89">
        <v>0</v>
      </c>
      <c r="E120" s="432">
        <f t="shared" si="20"/>
        <v>0</v>
      </c>
      <c r="F120" s="43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33">
        <f t="shared" si="22"/>
        <v>0</v>
      </c>
      <c r="L120" s="101"/>
      <c r="M120" s="361"/>
      <c r="N120" s="361"/>
      <c r="O120" s="361"/>
      <c r="P120" s="361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</row>
    <row r="121" spans="1:27" x14ac:dyDescent="0.2">
      <c r="A121" s="438" t="s">
        <v>531</v>
      </c>
      <c r="B121" s="437" t="s">
        <v>532</v>
      </c>
      <c r="C121" s="89">
        <v>0</v>
      </c>
      <c r="D121" s="89">
        <v>0</v>
      </c>
      <c r="E121" s="432">
        <f t="shared" si="20"/>
        <v>0</v>
      </c>
      <c r="F121" s="43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33">
        <f t="shared" si="22"/>
        <v>0</v>
      </c>
      <c r="L121" s="101"/>
      <c r="M121" s="361"/>
      <c r="N121" s="361"/>
      <c r="O121" s="361"/>
      <c r="P121" s="361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</row>
    <row r="122" spans="1:27" x14ac:dyDescent="0.2">
      <c r="A122" s="438" t="s">
        <v>533</v>
      </c>
      <c r="B122" s="437" t="s">
        <v>534</v>
      </c>
      <c r="C122" s="89">
        <v>0</v>
      </c>
      <c r="D122" s="89">
        <v>0</v>
      </c>
      <c r="E122" s="432">
        <f t="shared" si="20"/>
        <v>0</v>
      </c>
      <c r="F122" s="43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33">
        <f t="shared" si="22"/>
        <v>0</v>
      </c>
      <c r="L122" s="101"/>
      <c r="M122" s="361"/>
      <c r="N122" s="361"/>
      <c r="O122" s="361"/>
      <c r="P122" s="361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</row>
    <row r="123" spans="1:27" x14ac:dyDescent="0.2">
      <c r="A123" s="438" t="s">
        <v>535</v>
      </c>
      <c r="B123" s="437" t="s">
        <v>181</v>
      </c>
      <c r="C123" s="89">
        <v>0</v>
      </c>
      <c r="D123" s="89">
        <v>0</v>
      </c>
      <c r="E123" s="432">
        <f t="shared" si="20"/>
        <v>0</v>
      </c>
      <c r="F123" s="43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33">
        <f t="shared" si="22"/>
        <v>0</v>
      </c>
      <c r="L123" s="101"/>
      <c r="M123" s="361"/>
      <c r="N123" s="361"/>
      <c r="O123" s="361"/>
      <c r="P123" s="361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</row>
    <row r="124" spans="1:27" x14ac:dyDescent="0.2">
      <c r="A124" s="438" t="s">
        <v>536</v>
      </c>
      <c r="B124" s="437" t="s">
        <v>537</v>
      </c>
      <c r="C124" s="89">
        <v>0</v>
      </c>
      <c r="D124" s="89">
        <v>0</v>
      </c>
      <c r="E124" s="432">
        <f t="shared" si="17"/>
        <v>0</v>
      </c>
      <c r="F124" s="43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33">
        <f t="shared" si="19"/>
        <v>0</v>
      </c>
      <c r="L124" s="101"/>
      <c r="M124" s="361"/>
      <c r="N124" s="361"/>
      <c r="O124" s="361"/>
      <c r="P124" s="361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A124" s="362"/>
    </row>
    <row r="125" spans="1:27" x14ac:dyDescent="0.2">
      <c r="A125" s="438" t="s">
        <v>538</v>
      </c>
      <c r="B125" s="437" t="s">
        <v>539</v>
      </c>
      <c r="C125" s="89">
        <v>1</v>
      </c>
      <c r="D125" s="89">
        <v>2</v>
      </c>
      <c r="E125" s="432">
        <f t="shared" si="17"/>
        <v>3</v>
      </c>
      <c r="F125" s="432">
        <f t="shared" si="18"/>
        <v>2</v>
      </c>
      <c r="G125" s="89">
        <v>0</v>
      </c>
      <c r="H125" s="89">
        <v>0</v>
      </c>
      <c r="I125" s="89">
        <v>2</v>
      </c>
      <c r="J125" s="89">
        <v>0</v>
      </c>
      <c r="K125" s="433">
        <f t="shared" si="19"/>
        <v>1</v>
      </c>
      <c r="L125" s="101"/>
      <c r="M125" s="361"/>
      <c r="N125" s="361"/>
      <c r="O125" s="361"/>
      <c r="P125" s="361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</row>
    <row r="126" spans="1:27" x14ac:dyDescent="0.2">
      <c r="A126" s="438" t="s">
        <v>540</v>
      </c>
      <c r="B126" s="437" t="s">
        <v>541</v>
      </c>
      <c r="C126" s="89">
        <v>0</v>
      </c>
      <c r="D126" s="89">
        <v>0</v>
      </c>
      <c r="E126" s="432">
        <f t="shared" si="17"/>
        <v>0</v>
      </c>
      <c r="F126" s="432">
        <f t="shared" si="18"/>
        <v>0</v>
      </c>
      <c r="G126" s="89">
        <v>0</v>
      </c>
      <c r="H126" s="89">
        <v>0</v>
      </c>
      <c r="I126" s="89">
        <v>0</v>
      </c>
      <c r="J126" s="89">
        <v>0</v>
      </c>
      <c r="K126" s="433">
        <f t="shared" si="19"/>
        <v>0</v>
      </c>
      <c r="L126" s="101"/>
      <c r="M126" s="361"/>
      <c r="N126" s="361"/>
      <c r="O126" s="361"/>
      <c r="P126" s="361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</row>
    <row r="127" spans="1:27" x14ac:dyDescent="0.2">
      <c r="A127" s="438" t="s">
        <v>542</v>
      </c>
      <c r="B127" s="437" t="s">
        <v>183</v>
      </c>
      <c r="C127" s="89">
        <v>0</v>
      </c>
      <c r="D127" s="89">
        <v>0</v>
      </c>
      <c r="E127" s="432">
        <f t="shared" si="17"/>
        <v>0</v>
      </c>
      <c r="F127" s="432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33">
        <f t="shared" si="19"/>
        <v>0</v>
      </c>
      <c r="L127" s="101"/>
      <c r="M127" s="361"/>
      <c r="N127" s="361"/>
      <c r="O127" s="361"/>
      <c r="P127" s="361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</row>
    <row r="128" spans="1:27" x14ac:dyDescent="0.2">
      <c r="A128" s="438" t="s">
        <v>543</v>
      </c>
      <c r="B128" s="437" t="s">
        <v>544</v>
      </c>
      <c r="C128" s="89">
        <v>0</v>
      </c>
      <c r="D128" s="89">
        <v>0</v>
      </c>
      <c r="E128" s="432">
        <f t="shared" si="17"/>
        <v>0</v>
      </c>
      <c r="F128" s="432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33">
        <f t="shared" si="19"/>
        <v>0</v>
      </c>
      <c r="L128" s="101"/>
      <c r="M128" s="361"/>
      <c r="N128" s="361"/>
      <c r="O128" s="361"/>
      <c r="P128" s="361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</row>
    <row r="129" spans="1:28" x14ac:dyDescent="0.2">
      <c r="A129" s="438" t="s">
        <v>545</v>
      </c>
      <c r="B129" s="437" t="s">
        <v>546</v>
      </c>
      <c r="C129" s="89">
        <v>0</v>
      </c>
      <c r="D129" s="89">
        <v>3</v>
      </c>
      <c r="E129" s="432">
        <f t="shared" si="17"/>
        <v>3</v>
      </c>
      <c r="F129" s="432">
        <f t="shared" si="18"/>
        <v>3</v>
      </c>
      <c r="G129" s="89">
        <v>2</v>
      </c>
      <c r="H129" s="89">
        <v>0</v>
      </c>
      <c r="I129" s="89">
        <v>0</v>
      </c>
      <c r="J129" s="89">
        <v>1</v>
      </c>
      <c r="K129" s="433">
        <f t="shared" si="19"/>
        <v>0</v>
      </c>
      <c r="L129" s="101"/>
      <c r="M129" s="361"/>
      <c r="N129" s="361"/>
      <c r="O129" s="361"/>
      <c r="P129" s="361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</row>
    <row r="130" spans="1:28" x14ac:dyDescent="0.2">
      <c r="A130" s="438" t="s">
        <v>547</v>
      </c>
      <c r="B130" s="437" t="s">
        <v>548</v>
      </c>
      <c r="C130" s="89">
        <v>0</v>
      </c>
      <c r="D130" s="89">
        <v>0</v>
      </c>
      <c r="E130" s="432">
        <f t="shared" si="17"/>
        <v>0</v>
      </c>
      <c r="F130" s="43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33">
        <f t="shared" si="19"/>
        <v>0</v>
      </c>
      <c r="L130" s="101"/>
      <c r="M130" s="361"/>
      <c r="N130" s="361"/>
      <c r="O130" s="361"/>
      <c r="P130" s="361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61"/>
      <c r="O131" s="361"/>
      <c r="P131" s="361"/>
      <c r="Q131" s="361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</row>
    <row r="132" spans="1:28" x14ac:dyDescent="0.2">
      <c r="A132" s="93" t="s">
        <v>170</v>
      </c>
      <c r="B132" s="102"/>
      <c r="C132" s="361"/>
      <c r="D132" s="361"/>
      <c r="E132" s="361"/>
      <c r="F132" s="103"/>
      <c r="G132" s="103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</row>
    <row r="133" spans="1:28" x14ac:dyDescent="0.2">
      <c r="A133" s="104"/>
      <c r="B133" s="439"/>
      <c r="C133" s="97" t="s">
        <v>12</v>
      </c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2"/>
      <c r="S133" s="362"/>
      <c r="T133" s="362"/>
      <c r="U133" s="362"/>
      <c r="V133" s="362"/>
      <c r="W133" s="362"/>
      <c r="X133" s="362"/>
      <c r="Y133" s="362"/>
      <c r="Z133" s="362"/>
      <c r="AA133" s="362"/>
      <c r="AB133" s="362"/>
    </row>
    <row r="134" spans="1:28" x14ac:dyDescent="0.2">
      <c r="A134" s="96" t="s">
        <v>46</v>
      </c>
      <c r="B134" s="440"/>
      <c r="C134" s="106" t="s">
        <v>171</v>
      </c>
      <c r="D134" s="361"/>
      <c r="E134" s="361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1"/>
      <c r="Q134" s="361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</row>
    <row r="135" spans="1:28" x14ac:dyDescent="0.2">
      <c r="A135" s="99" t="s">
        <v>172</v>
      </c>
      <c r="B135" s="441"/>
      <c r="C135" s="156">
        <v>106</v>
      </c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</row>
    <row r="136" spans="1:28" x14ac:dyDescent="0.2">
      <c r="A136" s="99" t="s">
        <v>173</v>
      </c>
      <c r="B136" s="441"/>
      <c r="C136" s="107">
        <v>73</v>
      </c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</row>
    <row r="137" spans="1:28" x14ac:dyDescent="0.2">
      <c r="A137" s="99" t="s">
        <v>174</v>
      </c>
      <c r="B137" s="441"/>
      <c r="C137" s="107">
        <v>57</v>
      </c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</row>
    <row r="138" spans="1:28" x14ac:dyDescent="0.2">
      <c r="A138" s="276" t="s">
        <v>173</v>
      </c>
      <c r="B138" s="441"/>
      <c r="C138" s="107">
        <v>31</v>
      </c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</row>
    <row r="139" spans="1:28" x14ac:dyDescent="0.2">
      <c r="A139" s="99" t="s">
        <v>175</v>
      </c>
      <c r="B139" s="441"/>
      <c r="C139" s="107">
        <v>0</v>
      </c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</row>
    <row r="140" spans="1:28" x14ac:dyDescent="0.2">
      <c r="A140" s="99" t="s">
        <v>176</v>
      </c>
      <c r="B140" s="441"/>
      <c r="C140" s="107">
        <v>0</v>
      </c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2"/>
      <c r="S140" s="362"/>
      <c r="T140" s="362"/>
      <c r="U140" s="362"/>
      <c r="V140" s="362"/>
      <c r="W140" s="362"/>
      <c r="X140" s="362"/>
      <c r="Y140" s="362"/>
      <c r="Z140" s="362"/>
      <c r="AA140" s="362"/>
      <c r="AB140" s="362"/>
    </row>
    <row r="141" spans="1:28" ht="23.25" customHeight="1" x14ac:dyDescent="0.2">
      <c r="A141" s="108" t="s">
        <v>177</v>
      </c>
      <c r="B141" s="441"/>
      <c r="C141" s="107">
        <v>0</v>
      </c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</row>
    <row r="142" spans="1:28" x14ac:dyDescent="0.2">
      <c r="A142" s="99" t="s">
        <v>341</v>
      </c>
      <c r="B142" s="441"/>
      <c r="C142" s="107">
        <v>4</v>
      </c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</row>
    <row r="143" spans="1:28" x14ac:dyDescent="0.2">
      <c r="A143" s="109" t="s">
        <v>178</v>
      </c>
      <c r="B143" s="102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</row>
    <row r="144" spans="1:28" x14ac:dyDescent="0.2">
      <c r="A144" s="99"/>
      <c r="B144" s="439"/>
      <c r="C144" s="97" t="s">
        <v>12</v>
      </c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</row>
    <row r="145" spans="1:28" x14ac:dyDescent="0.2">
      <c r="A145" s="96" t="s">
        <v>46</v>
      </c>
      <c r="B145" s="440"/>
      <c r="C145" s="106" t="s">
        <v>171</v>
      </c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2"/>
      <c r="S145" s="362"/>
      <c r="T145" s="362"/>
      <c r="U145" s="362"/>
      <c r="V145" s="362"/>
      <c r="W145" s="362"/>
      <c r="X145" s="362"/>
      <c r="Y145" s="362"/>
      <c r="Z145" s="362"/>
      <c r="AA145" s="362"/>
      <c r="AB145" s="362"/>
    </row>
    <row r="146" spans="1:28" ht="25.5" customHeight="1" x14ac:dyDescent="0.2">
      <c r="A146" s="105" t="s">
        <v>353</v>
      </c>
      <c r="B146" s="442"/>
      <c r="C146" s="110">
        <v>15</v>
      </c>
      <c r="D146" s="36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6" t="s">
        <v>57</v>
      </c>
      <c r="Q146" s="586"/>
      <c r="R146" s="586"/>
      <c r="S146" s="586"/>
      <c r="T146" s="586"/>
      <c r="U146" s="586"/>
      <c r="V146" s="586"/>
      <c r="W146" s="111"/>
      <c r="X146" s="111"/>
      <c r="Y146" s="362"/>
      <c r="Z146" s="362"/>
      <c r="AA146" s="362"/>
      <c r="AB146" s="362"/>
    </row>
    <row r="147" spans="1:28" ht="12.75" customHeight="1" x14ac:dyDescent="0.2">
      <c r="A147" s="99" t="s">
        <v>179</v>
      </c>
      <c r="B147" s="441"/>
      <c r="C147" s="107">
        <v>8</v>
      </c>
      <c r="D147" s="36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550</v>
      </c>
      <c r="Q147" s="98"/>
      <c r="R147" s="111"/>
      <c r="S147" s="111"/>
      <c r="T147" s="111"/>
      <c r="U147" s="111"/>
      <c r="V147" s="111"/>
      <c r="W147" s="111"/>
      <c r="X147" s="111"/>
      <c r="Y147" s="362"/>
      <c r="Z147" s="362"/>
      <c r="AA147" s="362"/>
      <c r="AB147" s="362"/>
    </row>
    <row r="148" spans="1:28" x14ac:dyDescent="0.2">
      <c r="A148" s="99" t="s">
        <v>180</v>
      </c>
      <c r="B148" s="441"/>
      <c r="C148" s="107">
        <v>4</v>
      </c>
      <c r="D148" s="36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7" t="s">
        <v>684</v>
      </c>
      <c r="Q148" s="98"/>
      <c r="R148" s="111"/>
      <c r="S148" s="111"/>
      <c r="T148" s="111"/>
      <c r="U148" s="111"/>
      <c r="V148" s="111"/>
      <c r="W148" s="111"/>
      <c r="X148" s="111"/>
      <c r="Y148" s="362"/>
      <c r="Z148" s="362"/>
      <c r="AA148" s="362"/>
      <c r="AB148" s="362"/>
    </row>
    <row r="149" spans="1:28" x14ac:dyDescent="0.2">
      <c r="A149" s="99" t="s">
        <v>182</v>
      </c>
      <c r="B149" s="441"/>
      <c r="C149" s="107">
        <v>1</v>
      </c>
      <c r="D149" s="36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77" t="s">
        <v>694</v>
      </c>
      <c r="Q149" s="98"/>
      <c r="R149" s="111"/>
      <c r="S149" s="111"/>
      <c r="T149" s="111"/>
      <c r="U149" s="111"/>
      <c r="V149" s="111"/>
      <c r="W149" s="111"/>
      <c r="X149" s="111"/>
      <c r="Y149" s="362"/>
      <c r="Z149" s="362"/>
      <c r="AA149" s="362"/>
      <c r="AB149" s="362"/>
    </row>
    <row r="150" spans="1:28" x14ac:dyDescent="0.2">
      <c r="A150" s="99" t="s">
        <v>184</v>
      </c>
      <c r="B150" s="441"/>
      <c r="C150" s="107">
        <v>2</v>
      </c>
      <c r="D150" s="361"/>
      <c r="E150" s="98"/>
      <c r="F150" s="275"/>
      <c r="G150" s="275"/>
      <c r="H150" s="274"/>
      <c r="I150" s="274"/>
      <c r="J150" s="274"/>
      <c r="K150" s="274"/>
      <c r="L150" s="274"/>
      <c r="M150" s="112"/>
      <c r="N150" s="274"/>
      <c r="O150" s="274"/>
      <c r="P150" s="98"/>
      <c r="Q150" s="98"/>
      <c r="R150" s="111"/>
      <c r="S150" s="111"/>
      <c r="T150" s="111"/>
      <c r="U150" s="111"/>
      <c r="V150" s="111"/>
      <c r="W150" s="111"/>
      <c r="X150" s="111"/>
      <c r="Y150" s="362"/>
      <c r="Z150" s="362"/>
      <c r="AA150" s="362"/>
      <c r="AB150" s="362"/>
    </row>
    <row r="151" spans="1:28" ht="27" customHeight="1" x14ac:dyDescent="0.2">
      <c r="A151" s="108" t="s">
        <v>688</v>
      </c>
      <c r="B151" s="441"/>
      <c r="C151" s="107">
        <v>2</v>
      </c>
      <c r="D151" s="361"/>
      <c r="E151" s="98"/>
      <c r="F151" s="275"/>
      <c r="G151" s="275"/>
      <c r="H151" s="274"/>
      <c r="I151" s="274"/>
      <c r="J151" s="274"/>
      <c r="K151" s="274"/>
      <c r="L151" s="274"/>
      <c r="M151" s="274"/>
      <c r="N151" s="274"/>
      <c r="O151" s="274"/>
      <c r="P151" s="98"/>
      <c r="Q151" s="98"/>
      <c r="R151" s="111"/>
      <c r="S151" s="111"/>
      <c r="T151" s="111"/>
      <c r="U151" s="111"/>
      <c r="V151" s="111"/>
      <c r="W151" s="111"/>
      <c r="X151" s="111"/>
      <c r="Y151" s="362"/>
      <c r="Z151" s="362"/>
      <c r="AA151" s="362"/>
      <c r="AB151" s="362"/>
    </row>
    <row r="152" spans="1:28" x14ac:dyDescent="0.2">
      <c r="A152" s="102"/>
      <c r="B152" s="102"/>
      <c r="C152" s="361"/>
      <c r="D152" s="36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62"/>
      <c r="Z152" s="362"/>
      <c r="AA152" s="362"/>
      <c r="AB152" s="362"/>
    </row>
    <row r="153" spans="1:28" x14ac:dyDescent="0.2">
      <c r="A153" s="93" t="s">
        <v>185</v>
      </c>
      <c r="B153" s="102"/>
      <c r="C153" s="361"/>
      <c r="D153" s="361"/>
      <c r="E153" s="98"/>
      <c r="F153" s="685"/>
      <c r="G153" s="685"/>
      <c r="H153" s="112"/>
      <c r="I153" s="112"/>
      <c r="J153" s="98"/>
      <c r="K153" s="274"/>
      <c r="L153" s="274"/>
      <c r="M153" s="274"/>
      <c r="N153" s="274"/>
      <c r="O153" s="274"/>
      <c r="P153" s="98"/>
      <c r="Q153" s="98"/>
      <c r="R153" s="111"/>
      <c r="S153" s="111"/>
      <c r="T153" s="111"/>
      <c r="U153" s="111"/>
      <c r="V153" s="111"/>
      <c r="W153" s="111"/>
      <c r="X153" s="111"/>
      <c r="Y153" s="362"/>
      <c r="Z153" s="362"/>
      <c r="AA153" s="362"/>
      <c r="AB153" s="362"/>
    </row>
    <row r="154" spans="1:28" x14ac:dyDescent="0.2">
      <c r="A154" s="99"/>
      <c r="B154" s="439"/>
      <c r="C154" s="97" t="s">
        <v>12</v>
      </c>
      <c r="D154" s="36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62"/>
      <c r="Z154" s="362"/>
      <c r="AA154" s="362"/>
      <c r="AB154" s="362"/>
    </row>
    <row r="155" spans="1:28" x14ac:dyDescent="0.2">
      <c r="A155" s="96" t="s">
        <v>46</v>
      </c>
      <c r="B155" s="440"/>
      <c r="C155" s="106" t="s">
        <v>171</v>
      </c>
      <c r="D155" s="361"/>
      <c r="E155" s="98"/>
      <c r="F155" s="95"/>
      <c r="G155" s="112"/>
      <c r="H155" s="112"/>
      <c r="I155" s="112"/>
      <c r="J155" s="112"/>
      <c r="K155" s="274"/>
      <c r="L155" s="274"/>
      <c r="M155" s="274"/>
      <c r="N155" s="274"/>
      <c r="O155" s="274"/>
      <c r="P155" s="98"/>
      <c r="Q155" s="98"/>
      <c r="R155" s="111"/>
      <c r="S155" s="111"/>
      <c r="T155" s="111"/>
      <c r="U155" s="111"/>
      <c r="V155" s="111"/>
      <c r="W155" s="111"/>
      <c r="X155" s="111"/>
      <c r="Y155" s="362"/>
      <c r="Z155" s="362"/>
      <c r="AA155" s="362"/>
      <c r="AB155" s="362"/>
    </row>
    <row r="156" spans="1:28" x14ac:dyDescent="0.2">
      <c r="A156" s="99" t="s">
        <v>186</v>
      </c>
      <c r="B156" s="441"/>
      <c r="C156" s="156">
        <v>964</v>
      </c>
      <c r="D156" s="361"/>
      <c r="E156" s="361"/>
      <c r="F156" s="542" t="s">
        <v>725</v>
      </c>
      <c r="G156" s="542"/>
      <c r="H156" s="274"/>
      <c r="I156" s="274"/>
      <c r="J156" s="274"/>
      <c r="K156" s="274"/>
      <c r="L156" s="274"/>
      <c r="M156" s="112" t="s">
        <v>728</v>
      </c>
      <c r="N156" s="274"/>
      <c r="O156" s="274"/>
      <c r="P156" s="98"/>
      <c r="Q156" s="98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</row>
    <row r="157" spans="1:28" x14ac:dyDescent="0.2">
      <c r="A157" s="99" t="s">
        <v>188</v>
      </c>
      <c r="B157" s="441"/>
      <c r="C157" s="156">
        <v>390</v>
      </c>
      <c r="D157" s="361"/>
      <c r="E157" s="361"/>
      <c r="F157" s="542" t="s">
        <v>726</v>
      </c>
      <c r="G157" s="542"/>
      <c r="H157" s="274"/>
      <c r="I157" s="274"/>
      <c r="J157" s="274"/>
      <c r="K157" s="274"/>
      <c r="L157" s="274"/>
      <c r="M157" s="274"/>
      <c r="N157" s="274"/>
      <c r="O157" s="274"/>
      <c r="P157" s="98"/>
      <c r="Q157" s="98"/>
      <c r="R157" s="362"/>
      <c r="S157" s="362"/>
      <c r="T157" s="362"/>
      <c r="U157" s="362"/>
      <c r="V157" s="362"/>
      <c r="W157" s="362"/>
      <c r="X157" s="362"/>
      <c r="Y157" s="362"/>
      <c r="Z157" s="362"/>
      <c r="AA157" s="362"/>
      <c r="AB157" s="362"/>
    </row>
    <row r="158" spans="1:28" x14ac:dyDescent="0.2">
      <c r="A158" s="91"/>
      <c r="B158" s="100"/>
      <c r="C158" s="101"/>
      <c r="D158" s="361"/>
      <c r="E158" s="361"/>
      <c r="F158" s="98"/>
      <c r="G158" s="98"/>
      <c r="H158" s="98"/>
      <c r="I158" s="98"/>
      <c r="J158" s="98"/>
      <c r="K158" s="98"/>
      <c r="L158" s="98"/>
      <c r="M158" s="112" t="s">
        <v>729</v>
      </c>
      <c r="N158" s="98"/>
      <c r="O158" s="98"/>
      <c r="P158" s="98"/>
      <c r="Q158" s="98"/>
      <c r="R158" s="362"/>
      <c r="S158" s="362"/>
      <c r="T158" s="362"/>
      <c r="U158" s="362"/>
      <c r="V158" s="362"/>
      <c r="W158" s="362"/>
      <c r="X158" s="362"/>
      <c r="Y158" s="362"/>
      <c r="Z158" s="362"/>
      <c r="AA158" s="362"/>
      <c r="AB158" s="362"/>
    </row>
    <row r="159" spans="1:28" x14ac:dyDescent="0.2">
      <c r="A159" s="93" t="s">
        <v>189</v>
      </c>
      <c r="B159" s="102"/>
      <c r="C159" s="361"/>
      <c r="D159" s="361"/>
      <c r="E159" s="361"/>
      <c r="F159" s="685" t="s">
        <v>727</v>
      </c>
      <c r="G159" s="685"/>
      <c r="H159" s="112"/>
      <c r="I159" s="112"/>
      <c r="J159" s="98"/>
      <c r="K159" s="274"/>
      <c r="L159" s="274"/>
      <c r="M159" s="274"/>
      <c r="N159" s="274"/>
      <c r="O159" s="274"/>
      <c r="P159" s="98"/>
      <c r="Q159" s="98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</row>
    <row r="160" spans="1:28" x14ac:dyDescent="0.2">
      <c r="A160" s="99" t="s">
        <v>190</v>
      </c>
      <c r="B160" s="442"/>
      <c r="C160" s="97" t="s">
        <v>12</v>
      </c>
      <c r="D160" s="361"/>
      <c r="E160" s="361"/>
      <c r="F160" s="88"/>
      <c r="G160" s="88"/>
      <c r="H160" s="673"/>
      <c r="I160" s="673"/>
      <c r="J160" s="673"/>
      <c r="K160" s="366"/>
      <c r="L160" s="674"/>
      <c r="M160" s="674"/>
      <c r="N160" s="673"/>
      <c r="O160" s="673"/>
      <c r="P160" s="673"/>
      <c r="Q160" s="673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</row>
    <row r="161" spans="1:28" x14ac:dyDescent="0.2">
      <c r="A161" s="99" t="s">
        <v>191</v>
      </c>
      <c r="B161" s="442"/>
      <c r="C161" s="158">
        <v>5</v>
      </c>
      <c r="D161" s="361"/>
      <c r="E161" s="361"/>
      <c r="F161" s="88"/>
      <c r="G161" s="88"/>
      <c r="H161" s="365"/>
      <c r="I161" s="365"/>
      <c r="J161" s="365"/>
      <c r="K161" s="366"/>
      <c r="L161" s="364"/>
      <c r="M161" s="364"/>
      <c r="N161" s="365"/>
      <c r="O161" s="365"/>
      <c r="P161" s="365"/>
      <c r="Q161" s="365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</row>
    <row r="162" spans="1:28" ht="12.75" customHeight="1" x14ac:dyDescent="0.2">
      <c r="A162" s="108" t="s">
        <v>192</v>
      </c>
      <c r="B162" s="442"/>
      <c r="C162" s="157">
        <v>0</v>
      </c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</row>
    <row r="163" spans="1:28" ht="24" customHeight="1" x14ac:dyDescent="0.2">
      <c r="A163" s="108" t="s">
        <v>193</v>
      </c>
      <c r="B163" s="442"/>
      <c r="C163" s="157">
        <v>0</v>
      </c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</row>
    <row r="164" spans="1:28" ht="12.75" customHeight="1" x14ac:dyDescent="0.2">
      <c r="A164" s="108" t="s">
        <v>194</v>
      </c>
      <c r="B164" s="442"/>
      <c r="C164" s="157">
        <v>1</v>
      </c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</row>
    <row r="165" spans="1:28" x14ac:dyDescent="0.2">
      <c r="A165" s="88"/>
      <c r="B165" s="88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</row>
    <row r="166" spans="1:28" s="6" customFormat="1" x14ac:dyDescent="0.2">
      <c r="A166" s="528" t="s">
        <v>691</v>
      </c>
      <c r="B166" s="527"/>
      <c r="C166" s="52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26"/>
      <c r="B167" s="531"/>
      <c r="C167" s="52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33" t="s">
        <v>46</v>
      </c>
      <c r="B168" s="534"/>
      <c r="C168" s="535" t="s">
        <v>171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29" t="s">
        <v>692</v>
      </c>
      <c r="B169" s="532"/>
      <c r="C169" s="537">
        <v>19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30" t="s">
        <v>693</v>
      </c>
      <c r="B170" s="532"/>
      <c r="C170" s="538">
        <v>48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22"/>
  <sheetViews>
    <sheetView topLeftCell="B1" zoomScale="80" zoomScaleNormal="80" workbookViewId="0">
      <selection activeCell="V31" sqref="V31"/>
    </sheetView>
  </sheetViews>
  <sheetFormatPr defaultRowHeight="12.75" x14ac:dyDescent="0.2"/>
  <cols>
    <col min="1" max="1" width="4.28515625" customWidth="1"/>
    <col min="2" max="2" width="24.28515625" customWidth="1"/>
    <col min="3" max="3" width="9.855468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2" t="s">
        <v>250</v>
      </c>
      <c r="T1" s="73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699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2"/>
      <c r="T2" s="73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8" t="s">
        <v>196</v>
      </c>
      <c r="B4" s="711" t="s">
        <v>213</v>
      </c>
      <c r="C4" s="714" t="s">
        <v>214</v>
      </c>
      <c r="D4" s="717" t="s">
        <v>215</v>
      </c>
      <c r="E4" s="718"/>
      <c r="F4" s="718"/>
      <c r="G4" s="718"/>
      <c r="H4" s="718"/>
      <c r="I4" s="719"/>
      <c r="J4" s="723" t="s">
        <v>216</v>
      </c>
      <c r="K4" s="724"/>
      <c r="L4" s="724"/>
      <c r="M4" s="724"/>
      <c r="N4" s="724"/>
      <c r="O4" s="725"/>
      <c r="P4" s="733" t="s">
        <v>217</v>
      </c>
      <c r="Q4" s="734"/>
      <c r="R4" s="734"/>
      <c r="S4" s="734"/>
      <c r="T4" s="734"/>
      <c r="U4" s="735"/>
      <c r="V4" s="739" t="s">
        <v>218</v>
      </c>
      <c r="W4" s="740"/>
      <c r="X4" s="740"/>
      <c r="Y4" s="740"/>
      <c r="Z4" s="740"/>
      <c r="AA4" s="741"/>
      <c r="AB4" s="723" t="s">
        <v>219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46" t="s">
        <v>220</v>
      </c>
      <c r="AO4" s="747"/>
      <c r="AP4" s="747"/>
      <c r="AQ4" s="747"/>
      <c r="AR4" s="747"/>
      <c r="AS4" s="748"/>
      <c r="AT4" s="749" t="s">
        <v>221</v>
      </c>
      <c r="AU4" s="711"/>
      <c r="AV4" s="711"/>
      <c r="AW4" s="711"/>
      <c r="AX4" s="711"/>
      <c r="AY4" s="750"/>
    </row>
    <row r="5" spans="1:51" ht="33.75" customHeight="1" x14ac:dyDescent="0.2">
      <c r="A5" s="709"/>
      <c r="B5" s="712"/>
      <c r="C5" s="715"/>
      <c r="D5" s="720"/>
      <c r="E5" s="721"/>
      <c r="F5" s="721"/>
      <c r="G5" s="721"/>
      <c r="H5" s="721"/>
      <c r="I5" s="722"/>
      <c r="J5" s="726"/>
      <c r="K5" s="727"/>
      <c r="L5" s="727"/>
      <c r="M5" s="727"/>
      <c r="N5" s="727"/>
      <c r="O5" s="728"/>
      <c r="P5" s="736"/>
      <c r="Q5" s="737"/>
      <c r="R5" s="737"/>
      <c r="S5" s="737"/>
      <c r="T5" s="737"/>
      <c r="U5" s="738"/>
      <c r="V5" s="742"/>
      <c r="W5" s="743"/>
      <c r="X5" s="743"/>
      <c r="Y5" s="743"/>
      <c r="Z5" s="743"/>
      <c r="AA5" s="744"/>
      <c r="AB5" s="717" t="s">
        <v>222</v>
      </c>
      <c r="AC5" s="718"/>
      <c r="AD5" s="718"/>
      <c r="AE5" s="718"/>
      <c r="AF5" s="718"/>
      <c r="AG5" s="719"/>
      <c r="AH5" s="717" t="s">
        <v>168</v>
      </c>
      <c r="AI5" s="718"/>
      <c r="AJ5" s="718"/>
      <c r="AK5" s="718"/>
      <c r="AL5" s="718"/>
      <c r="AM5" s="719"/>
      <c r="AN5" s="720" t="s">
        <v>223</v>
      </c>
      <c r="AO5" s="721"/>
      <c r="AP5" s="721"/>
      <c r="AQ5" s="721"/>
      <c r="AR5" s="721"/>
      <c r="AS5" s="722"/>
      <c r="AT5" s="751"/>
      <c r="AU5" s="713"/>
      <c r="AV5" s="713"/>
      <c r="AW5" s="713"/>
      <c r="AX5" s="713"/>
      <c r="AY5" s="752"/>
    </row>
    <row r="6" spans="1:51" ht="12.75" customHeight="1" x14ac:dyDescent="0.2">
      <c r="A6" s="709"/>
      <c r="B6" s="712"/>
      <c r="C6" s="715"/>
      <c r="D6" s="729" t="s">
        <v>224</v>
      </c>
      <c r="E6" s="730" t="s">
        <v>225</v>
      </c>
      <c r="F6" s="730"/>
      <c r="G6" s="730"/>
      <c r="H6" s="730"/>
      <c r="I6" s="731"/>
      <c r="J6" s="729" t="s">
        <v>224</v>
      </c>
      <c r="K6" s="730" t="s">
        <v>225</v>
      </c>
      <c r="L6" s="730"/>
      <c r="M6" s="730"/>
      <c r="N6" s="730"/>
      <c r="O6" s="731"/>
      <c r="P6" s="729" t="s">
        <v>224</v>
      </c>
      <c r="Q6" s="730" t="s">
        <v>225</v>
      </c>
      <c r="R6" s="730"/>
      <c r="S6" s="730"/>
      <c r="T6" s="730"/>
      <c r="U6" s="731"/>
      <c r="V6" s="729" t="s">
        <v>224</v>
      </c>
      <c r="W6" s="730" t="s">
        <v>225</v>
      </c>
      <c r="X6" s="730"/>
      <c r="Y6" s="730"/>
      <c r="Z6" s="730"/>
      <c r="AA6" s="731"/>
      <c r="AB6" s="729" t="s">
        <v>224</v>
      </c>
      <c r="AC6" s="730" t="s">
        <v>225</v>
      </c>
      <c r="AD6" s="730"/>
      <c r="AE6" s="730"/>
      <c r="AF6" s="730"/>
      <c r="AG6" s="731"/>
      <c r="AH6" s="729" t="s">
        <v>224</v>
      </c>
      <c r="AI6" s="730" t="s">
        <v>225</v>
      </c>
      <c r="AJ6" s="730"/>
      <c r="AK6" s="730"/>
      <c r="AL6" s="730"/>
      <c r="AM6" s="731"/>
      <c r="AN6" s="729" t="s">
        <v>224</v>
      </c>
      <c r="AO6" s="730" t="s">
        <v>225</v>
      </c>
      <c r="AP6" s="730"/>
      <c r="AQ6" s="730"/>
      <c r="AR6" s="730"/>
      <c r="AS6" s="731"/>
      <c r="AT6" s="729" t="s">
        <v>224</v>
      </c>
      <c r="AU6" s="730" t="s">
        <v>225</v>
      </c>
      <c r="AV6" s="730"/>
      <c r="AW6" s="730"/>
      <c r="AX6" s="730"/>
      <c r="AY6" s="731"/>
    </row>
    <row r="7" spans="1:51" ht="24" customHeight="1" thickBot="1" x14ac:dyDescent="0.25">
      <c r="A7" s="710"/>
      <c r="B7" s="713"/>
      <c r="C7" s="716"/>
      <c r="D7" s="729"/>
      <c r="E7" s="133" t="s">
        <v>226</v>
      </c>
      <c r="F7" s="78" t="s">
        <v>227</v>
      </c>
      <c r="G7" s="78" t="s">
        <v>228</v>
      </c>
      <c r="H7" s="78" t="s">
        <v>229</v>
      </c>
      <c r="I7" s="134" t="s">
        <v>230</v>
      </c>
      <c r="J7" s="729"/>
      <c r="K7" s="133" t="s">
        <v>226</v>
      </c>
      <c r="L7" s="78" t="s">
        <v>227</v>
      </c>
      <c r="M7" s="78" t="s">
        <v>228</v>
      </c>
      <c r="N7" s="78" t="s">
        <v>229</v>
      </c>
      <c r="O7" s="134" t="s">
        <v>230</v>
      </c>
      <c r="P7" s="729"/>
      <c r="Q7" s="133" t="s">
        <v>226</v>
      </c>
      <c r="R7" s="78" t="s">
        <v>227</v>
      </c>
      <c r="S7" s="78" t="s">
        <v>228</v>
      </c>
      <c r="T7" s="78" t="s">
        <v>229</v>
      </c>
      <c r="U7" s="134" t="s">
        <v>230</v>
      </c>
      <c r="V7" s="729"/>
      <c r="W7" s="133" t="s">
        <v>226</v>
      </c>
      <c r="X7" s="78" t="s">
        <v>227</v>
      </c>
      <c r="Y7" s="78" t="s">
        <v>228</v>
      </c>
      <c r="Z7" s="78" t="s">
        <v>229</v>
      </c>
      <c r="AA7" s="134" t="s">
        <v>230</v>
      </c>
      <c r="AB7" s="729"/>
      <c r="AC7" s="133" t="s">
        <v>226</v>
      </c>
      <c r="AD7" s="78" t="s">
        <v>227</v>
      </c>
      <c r="AE7" s="78" t="s">
        <v>228</v>
      </c>
      <c r="AF7" s="78" t="s">
        <v>229</v>
      </c>
      <c r="AG7" s="134" t="s">
        <v>230</v>
      </c>
      <c r="AH7" s="729"/>
      <c r="AI7" s="133" t="s">
        <v>226</v>
      </c>
      <c r="AJ7" s="78" t="s">
        <v>227</v>
      </c>
      <c r="AK7" s="78" t="s">
        <v>228</v>
      </c>
      <c r="AL7" s="78" t="s">
        <v>229</v>
      </c>
      <c r="AM7" s="134" t="s">
        <v>230</v>
      </c>
      <c r="AN7" s="729"/>
      <c r="AO7" s="133" t="s">
        <v>226</v>
      </c>
      <c r="AP7" s="78" t="s">
        <v>227</v>
      </c>
      <c r="AQ7" s="78" t="s">
        <v>228</v>
      </c>
      <c r="AR7" s="78" t="s">
        <v>229</v>
      </c>
      <c r="AS7" s="134" t="s">
        <v>230</v>
      </c>
      <c r="AT7" s="729"/>
      <c r="AU7" s="133" t="s">
        <v>226</v>
      </c>
      <c r="AV7" s="78" t="s">
        <v>227</v>
      </c>
      <c r="AW7" s="78" t="s">
        <v>228</v>
      </c>
      <c r="AX7" s="78" t="s">
        <v>229</v>
      </c>
      <c r="AY7" s="134" t="s">
        <v>230</v>
      </c>
    </row>
    <row r="8" spans="1:51" x14ac:dyDescent="0.2">
      <c r="A8" s="135"/>
      <c r="B8" s="136" t="s">
        <v>210</v>
      </c>
      <c r="C8" s="137"/>
      <c r="D8" s="138">
        <f>E8+F8+G8+H8+I8</f>
        <v>19</v>
      </c>
      <c r="E8" s="119">
        <f>SUM(E9:E15)</f>
        <v>7</v>
      </c>
      <c r="F8" s="119">
        <f>SUM(F9:F15)</f>
        <v>3</v>
      </c>
      <c r="G8" s="119">
        <f>SUM(G9:G15)</f>
        <v>3</v>
      </c>
      <c r="H8" s="119">
        <f>SUM(H9:H15)</f>
        <v>1</v>
      </c>
      <c r="I8" s="139">
        <f>SUM(I9:I15)</f>
        <v>5</v>
      </c>
      <c r="J8" s="138">
        <f>K8+L8+M8+N8+O8</f>
        <v>185</v>
      </c>
      <c r="K8" s="119">
        <f>SUM(K9:K15)</f>
        <v>40</v>
      </c>
      <c r="L8" s="119">
        <f>SUM(L9:L15)</f>
        <v>7</v>
      </c>
      <c r="M8" s="119">
        <f>SUM(M9:M15)</f>
        <v>29</v>
      </c>
      <c r="N8" s="119">
        <f>SUM(N9:N15)</f>
        <v>81</v>
      </c>
      <c r="O8" s="139">
        <f>SUM(O9:O15)</f>
        <v>28</v>
      </c>
      <c r="P8" s="138">
        <f>Q8+R8+S8+T8+U8</f>
        <v>204</v>
      </c>
      <c r="Q8" s="119">
        <f>SUM(Q9:Q15)</f>
        <v>47</v>
      </c>
      <c r="R8" s="119">
        <f>SUM(R9:R15)</f>
        <v>10</v>
      </c>
      <c r="S8" s="119">
        <f>SUM(S9:S15)</f>
        <v>32</v>
      </c>
      <c r="T8" s="119">
        <f>SUM(T9:T15)</f>
        <v>82</v>
      </c>
      <c r="U8" s="139">
        <f>SUM(U9:U15)</f>
        <v>33</v>
      </c>
      <c r="V8" s="138">
        <f>W8+X8+Y8+Z8+AA8</f>
        <v>181</v>
      </c>
      <c r="W8" s="119">
        <f>SUM(W9:W15)</f>
        <v>41</v>
      </c>
      <c r="X8" s="119">
        <f>SUM(X9:X15)</f>
        <v>7</v>
      </c>
      <c r="Y8" s="119">
        <f>SUM(Y9:Y15)</f>
        <v>26</v>
      </c>
      <c r="Z8" s="119">
        <f>SUM(Z9:Z15)</f>
        <v>81</v>
      </c>
      <c r="AA8" s="139">
        <f>SUM(AA9:AA15)</f>
        <v>26</v>
      </c>
      <c r="AB8" s="138">
        <f>AC8+AD8+AE8+AF8+AG8</f>
        <v>141</v>
      </c>
      <c r="AC8" s="119">
        <f>SUM(AC9:AC15)</f>
        <v>16</v>
      </c>
      <c r="AD8" s="119">
        <f>SUM(AD9:AD15)</f>
        <v>3</v>
      </c>
      <c r="AE8" s="119">
        <f>SUM(AE9:AE15)</f>
        <v>24</v>
      </c>
      <c r="AF8" s="119">
        <f>SUM(AF9:AF15)</f>
        <v>74</v>
      </c>
      <c r="AG8" s="139">
        <f>SUM(AG9:AG15)</f>
        <v>24</v>
      </c>
      <c r="AH8" s="138">
        <f>AI8+AJ8+AK8+AL8+AM8</f>
        <v>40</v>
      </c>
      <c r="AI8" s="119">
        <f>SUM(AI9:AI15)</f>
        <v>25</v>
      </c>
      <c r="AJ8" s="119">
        <f>SUM(AJ9:AJ15)</f>
        <v>4</v>
      </c>
      <c r="AK8" s="119">
        <f>SUM(AK9:AK15)</f>
        <v>2</v>
      </c>
      <c r="AL8" s="119">
        <f>SUM(AL9:AL15)</f>
        <v>7</v>
      </c>
      <c r="AM8" s="139">
        <f>SUM(AM9:AM15)</f>
        <v>2</v>
      </c>
      <c r="AN8" s="138">
        <f>AO8+AP8+AQ8+AR8+AS8</f>
        <v>156</v>
      </c>
      <c r="AO8" s="119">
        <f>SUM(AO9:AO15)</f>
        <v>35</v>
      </c>
      <c r="AP8" s="119">
        <f>SUM(AP9:AP15)</f>
        <v>1</v>
      </c>
      <c r="AQ8" s="119">
        <f>SUM(AQ9:AQ15)</f>
        <v>21</v>
      </c>
      <c r="AR8" s="119">
        <f>SUM(AR9:AR15)</f>
        <v>81</v>
      </c>
      <c r="AS8" s="139">
        <f>SUM(AS9:AS15)</f>
        <v>18</v>
      </c>
      <c r="AT8" s="138">
        <f>AU8+AV8+AW8+AX8+AY8</f>
        <v>23</v>
      </c>
      <c r="AU8" s="119">
        <f>SUM(AU9:AU15)</f>
        <v>6</v>
      </c>
      <c r="AV8" s="119">
        <f>SUM(AV9:AV15)</f>
        <v>3</v>
      </c>
      <c r="AW8" s="119">
        <f>SUM(AW9:AW15)</f>
        <v>6</v>
      </c>
      <c r="AX8" s="119">
        <f>SUM(AX9:AX15)</f>
        <v>1</v>
      </c>
      <c r="AY8" s="139">
        <f>SUM(AY9:AY15)</f>
        <v>7</v>
      </c>
    </row>
    <row r="9" spans="1:51" x14ac:dyDescent="0.2">
      <c r="A9" s="116">
        <v>1</v>
      </c>
      <c r="B9" s="140" t="s">
        <v>696</v>
      </c>
      <c r="C9" s="116" t="s">
        <v>732</v>
      </c>
      <c r="D9" s="138">
        <f t="shared" ref="D9:D11" si="0">E9+F9+G9+H9+I9</f>
        <v>8</v>
      </c>
      <c r="E9" s="141">
        <v>4</v>
      </c>
      <c r="F9" s="80">
        <v>2</v>
      </c>
      <c r="G9" s="80">
        <v>1</v>
      </c>
      <c r="H9" s="80">
        <v>1</v>
      </c>
      <c r="I9" s="121">
        <v>0</v>
      </c>
      <c r="J9" s="138">
        <f t="shared" ref="J9:J11" si="1">K9+L9+M9+N9+O9</f>
        <v>57</v>
      </c>
      <c r="K9" s="142">
        <v>12</v>
      </c>
      <c r="L9" s="80">
        <v>4</v>
      </c>
      <c r="M9" s="80">
        <v>9</v>
      </c>
      <c r="N9" s="80">
        <v>22</v>
      </c>
      <c r="O9" s="121">
        <v>10</v>
      </c>
      <c r="P9" s="138">
        <f>Q9+R9+S9+T9+U9</f>
        <v>65</v>
      </c>
      <c r="Q9" s="118">
        <f>E9+K9</f>
        <v>16</v>
      </c>
      <c r="R9" s="118">
        <f t="shared" ref="R9:U11" si="2">F9+L9</f>
        <v>6</v>
      </c>
      <c r="S9" s="118">
        <f t="shared" si="2"/>
        <v>10</v>
      </c>
      <c r="T9" s="118">
        <f t="shared" si="2"/>
        <v>23</v>
      </c>
      <c r="U9" s="120">
        <f t="shared" si="2"/>
        <v>10</v>
      </c>
      <c r="V9" s="138">
        <f t="shared" ref="V9:V10" si="3">W9+X9+Y9+Z9+AA9</f>
        <v>52</v>
      </c>
      <c r="W9" s="118">
        <f>AC9+AI9</f>
        <v>12</v>
      </c>
      <c r="X9" s="118">
        <f>AD9+AJ9</f>
        <v>3</v>
      </c>
      <c r="Y9" s="118">
        <f>AE9+AK9</f>
        <v>7</v>
      </c>
      <c r="Z9" s="118">
        <f>AF9+AL9</f>
        <v>23</v>
      </c>
      <c r="AA9" s="120">
        <f>AG9+AM9</f>
        <v>7</v>
      </c>
      <c r="AB9" s="138">
        <f t="shared" ref="AB9:AB10" si="4">AC9+AD9+AE9+AF9+AG9</f>
        <v>41</v>
      </c>
      <c r="AC9" s="80">
        <v>4</v>
      </c>
      <c r="AD9" s="80">
        <v>2</v>
      </c>
      <c r="AE9" s="80">
        <v>7</v>
      </c>
      <c r="AF9" s="80">
        <v>21</v>
      </c>
      <c r="AG9" s="121">
        <v>7</v>
      </c>
      <c r="AH9" s="138">
        <f t="shared" ref="AH9:AH11" si="5">AI9+AJ9+AK9+AL9+AM9</f>
        <v>11</v>
      </c>
      <c r="AI9" s="80">
        <v>8</v>
      </c>
      <c r="AJ9" s="80">
        <v>1</v>
      </c>
      <c r="AK9" s="80">
        <v>0</v>
      </c>
      <c r="AL9" s="80">
        <v>2</v>
      </c>
      <c r="AM9" s="121">
        <v>0</v>
      </c>
      <c r="AN9" s="138">
        <f t="shared" ref="AN9:AN11" si="6">AO9+AP9+AQ9+AR9+AS9</f>
        <v>38</v>
      </c>
      <c r="AO9" s="80">
        <v>9</v>
      </c>
      <c r="AP9" s="80">
        <v>0</v>
      </c>
      <c r="AQ9" s="80">
        <v>3</v>
      </c>
      <c r="AR9" s="80">
        <v>23</v>
      </c>
      <c r="AS9" s="121">
        <v>3</v>
      </c>
      <c r="AT9" s="138">
        <f t="shared" ref="AT9:AT11" si="7">AU9+AV9+AW9+AX9+AY9</f>
        <v>13</v>
      </c>
      <c r="AU9" s="118">
        <f>Q9-W9</f>
        <v>4</v>
      </c>
      <c r="AV9" s="118">
        <f>R9-X9</f>
        <v>3</v>
      </c>
      <c r="AW9" s="118">
        <f>S9-Y9</f>
        <v>3</v>
      </c>
      <c r="AX9" s="118">
        <f>T9-Z9</f>
        <v>0</v>
      </c>
      <c r="AY9" s="120">
        <f>U9-AA9</f>
        <v>3</v>
      </c>
    </row>
    <row r="10" spans="1:51" x14ac:dyDescent="0.2">
      <c r="A10" s="116">
        <v>2</v>
      </c>
      <c r="B10" s="140" t="s">
        <v>697</v>
      </c>
      <c r="C10" s="116" t="s">
        <v>733</v>
      </c>
      <c r="D10" s="138">
        <f t="shared" si="0"/>
        <v>7</v>
      </c>
      <c r="E10" s="141">
        <v>2</v>
      </c>
      <c r="F10" s="80">
        <v>0</v>
      </c>
      <c r="G10" s="80">
        <v>2</v>
      </c>
      <c r="H10" s="80">
        <v>0</v>
      </c>
      <c r="I10" s="121">
        <v>3</v>
      </c>
      <c r="J10" s="138">
        <f t="shared" si="1"/>
        <v>70</v>
      </c>
      <c r="K10" s="142">
        <v>14</v>
      </c>
      <c r="L10" s="80">
        <v>1</v>
      </c>
      <c r="M10" s="80">
        <v>9</v>
      </c>
      <c r="N10" s="80">
        <v>38</v>
      </c>
      <c r="O10" s="121">
        <v>8</v>
      </c>
      <c r="P10" s="138">
        <f t="shared" ref="P10:P11" si="8">Q10+R10+S10+T10+U10</f>
        <v>77</v>
      </c>
      <c r="Q10" s="118">
        <f t="shared" ref="Q10:Q11" si="9">E10+K10</f>
        <v>16</v>
      </c>
      <c r="R10" s="118">
        <f t="shared" si="2"/>
        <v>1</v>
      </c>
      <c r="S10" s="118">
        <f t="shared" si="2"/>
        <v>11</v>
      </c>
      <c r="T10" s="118">
        <f t="shared" si="2"/>
        <v>38</v>
      </c>
      <c r="U10" s="120">
        <f t="shared" si="2"/>
        <v>11</v>
      </c>
      <c r="V10" s="138">
        <f t="shared" si="3"/>
        <v>74</v>
      </c>
      <c r="W10" s="118">
        <f>AC10+AI10</f>
        <v>16</v>
      </c>
      <c r="X10" s="118">
        <f t="shared" ref="W10:AA11" si="10">AD10+AJ10</f>
        <v>1</v>
      </c>
      <c r="Y10" s="118">
        <f t="shared" si="10"/>
        <v>10</v>
      </c>
      <c r="Z10" s="118">
        <f t="shared" si="10"/>
        <v>37</v>
      </c>
      <c r="AA10" s="120">
        <f t="shared" si="10"/>
        <v>10</v>
      </c>
      <c r="AB10" s="138">
        <f t="shared" si="4"/>
        <v>60</v>
      </c>
      <c r="AC10" s="80">
        <v>7</v>
      </c>
      <c r="AD10" s="80">
        <v>0</v>
      </c>
      <c r="AE10" s="80">
        <v>10</v>
      </c>
      <c r="AF10" s="80">
        <v>34</v>
      </c>
      <c r="AG10" s="121">
        <v>9</v>
      </c>
      <c r="AH10" s="138">
        <f t="shared" si="5"/>
        <v>14</v>
      </c>
      <c r="AI10" s="80">
        <v>9</v>
      </c>
      <c r="AJ10" s="80">
        <v>1</v>
      </c>
      <c r="AK10" s="80">
        <v>0</v>
      </c>
      <c r="AL10" s="80">
        <v>3</v>
      </c>
      <c r="AM10" s="121">
        <v>1</v>
      </c>
      <c r="AN10" s="138">
        <f t="shared" si="6"/>
        <v>72</v>
      </c>
      <c r="AO10" s="80">
        <v>15</v>
      </c>
      <c r="AP10" s="80">
        <v>0</v>
      </c>
      <c r="AQ10" s="80">
        <v>11</v>
      </c>
      <c r="AR10" s="80">
        <v>37</v>
      </c>
      <c r="AS10" s="121">
        <v>9</v>
      </c>
      <c r="AT10" s="138">
        <f t="shared" si="7"/>
        <v>3</v>
      </c>
      <c r="AU10" s="118">
        <f t="shared" ref="AU10:AY11" si="11">Q10-W10</f>
        <v>0</v>
      </c>
      <c r="AV10" s="118">
        <f t="shared" si="11"/>
        <v>0</v>
      </c>
      <c r="AW10" s="118">
        <f t="shared" si="11"/>
        <v>1</v>
      </c>
      <c r="AX10" s="118">
        <f t="shared" si="11"/>
        <v>1</v>
      </c>
      <c r="AY10" s="120">
        <f t="shared" si="11"/>
        <v>1</v>
      </c>
    </row>
    <row r="11" spans="1:51" x14ac:dyDescent="0.2">
      <c r="A11" s="116">
        <v>3</v>
      </c>
      <c r="B11" s="140" t="s">
        <v>698</v>
      </c>
      <c r="C11" s="116" t="s">
        <v>734</v>
      </c>
      <c r="D11" s="138">
        <f t="shared" si="0"/>
        <v>4</v>
      </c>
      <c r="E11" s="141">
        <v>1</v>
      </c>
      <c r="F11" s="80">
        <v>1</v>
      </c>
      <c r="G11" s="80">
        <v>0</v>
      </c>
      <c r="H11" s="80">
        <v>0</v>
      </c>
      <c r="I11" s="121">
        <v>2</v>
      </c>
      <c r="J11" s="138">
        <f t="shared" si="1"/>
        <v>58</v>
      </c>
      <c r="K11" s="142">
        <v>14</v>
      </c>
      <c r="L11" s="80">
        <v>2</v>
      </c>
      <c r="M11" s="80">
        <v>11</v>
      </c>
      <c r="N11" s="80">
        <v>21</v>
      </c>
      <c r="O11" s="121">
        <v>10</v>
      </c>
      <c r="P11" s="138">
        <f t="shared" si="8"/>
        <v>62</v>
      </c>
      <c r="Q11" s="118">
        <f t="shared" si="9"/>
        <v>15</v>
      </c>
      <c r="R11" s="118">
        <f t="shared" si="2"/>
        <v>3</v>
      </c>
      <c r="S11" s="118">
        <f t="shared" si="2"/>
        <v>11</v>
      </c>
      <c r="T11" s="118">
        <f t="shared" si="2"/>
        <v>21</v>
      </c>
      <c r="U11" s="120">
        <f t="shared" si="2"/>
        <v>12</v>
      </c>
      <c r="V11" s="138">
        <f>W11+X11+Y11+Z11+AA11</f>
        <v>55</v>
      </c>
      <c r="W11" s="118">
        <f t="shared" si="10"/>
        <v>13</v>
      </c>
      <c r="X11" s="118">
        <f t="shared" si="10"/>
        <v>3</v>
      </c>
      <c r="Y11" s="118">
        <f t="shared" si="10"/>
        <v>9</v>
      </c>
      <c r="Z11" s="118">
        <f t="shared" si="10"/>
        <v>21</v>
      </c>
      <c r="AA11" s="120">
        <f t="shared" si="10"/>
        <v>9</v>
      </c>
      <c r="AB11" s="138">
        <f>AC11+AD11+AE11+AF11+AG11</f>
        <v>40</v>
      </c>
      <c r="AC11" s="80">
        <v>5</v>
      </c>
      <c r="AD11" s="80">
        <v>1</v>
      </c>
      <c r="AE11" s="80">
        <v>7</v>
      </c>
      <c r="AF11" s="80">
        <v>19</v>
      </c>
      <c r="AG11" s="121">
        <v>8</v>
      </c>
      <c r="AH11" s="138">
        <f t="shared" si="5"/>
        <v>15</v>
      </c>
      <c r="AI11" s="80">
        <v>8</v>
      </c>
      <c r="AJ11" s="80">
        <v>2</v>
      </c>
      <c r="AK11" s="80">
        <v>2</v>
      </c>
      <c r="AL11" s="80">
        <v>2</v>
      </c>
      <c r="AM11" s="121">
        <v>1</v>
      </c>
      <c r="AN11" s="138">
        <f t="shared" si="6"/>
        <v>46</v>
      </c>
      <c r="AO11" s="80">
        <v>11</v>
      </c>
      <c r="AP11" s="80">
        <v>1</v>
      </c>
      <c r="AQ11" s="80">
        <v>7</v>
      </c>
      <c r="AR11" s="80">
        <v>21</v>
      </c>
      <c r="AS11" s="121">
        <v>6</v>
      </c>
      <c r="AT11" s="138">
        <f t="shared" si="7"/>
        <v>7</v>
      </c>
      <c r="AU11" s="118">
        <f t="shared" si="11"/>
        <v>2</v>
      </c>
      <c r="AV11" s="118">
        <f t="shared" si="11"/>
        <v>0</v>
      </c>
      <c r="AW11" s="118">
        <f t="shared" si="11"/>
        <v>2</v>
      </c>
      <c r="AX11" s="118">
        <f t="shared" si="11"/>
        <v>0</v>
      </c>
      <c r="AY11" s="120">
        <f t="shared" si="11"/>
        <v>3</v>
      </c>
    </row>
    <row r="12" spans="1:51" x14ac:dyDescent="0.2">
      <c r="A12" s="116"/>
      <c r="B12" s="140"/>
      <c r="C12" s="116"/>
      <c r="D12" s="138"/>
      <c r="E12" s="141"/>
      <c r="F12" s="80"/>
      <c r="G12" s="80"/>
      <c r="H12" s="80"/>
      <c r="I12" s="121"/>
      <c r="J12" s="138"/>
      <c r="K12" s="142"/>
      <c r="L12" s="80"/>
      <c r="M12" s="80"/>
      <c r="N12" s="80"/>
      <c r="O12" s="121"/>
      <c r="P12" s="138"/>
      <c r="Q12" s="118"/>
      <c r="R12" s="118"/>
      <c r="S12" s="118"/>
      <c r="T12" s="118"/>
      <c r="U12" s="120"/>
      <c r="V12" s="138"/>
      <c r="W12" s="118"/>
      <c r="X12" s="118"/>
      <c r="Y12" s="118"/>
      <c r="Z12" s="118"/>
      <c r="AA12" s="120"/>
      <c r="AB12" s="138"/>
      <c r="AC12" s="80"/>
      <c r="AD12" s="80"/>
      <c r="AE12" s="80"/>
      <c r="AF12" s="80"/>
      <c r="AG12" s="121"/>
      <c r="AH12" s="138"/>
      <c r="AI12" s="80"/>
      <c r="AJ12" s="80"/>
      <c r="AK12" s="80"/>
      <c r="AL12" s="80"/>
      <c r="AM12" s="121"/>
      <c r="AN12" s="138"/>
      <c r="AO12" s="80"/>
      <c r="AP12" s="80"/>
      <c r="AQ12" s="80"/>
      <c r="AR12" s="80"/>
      <c r="AS12" s="121"/>
      <c r="AT12" s="138"/>
      <c r="AU12" s="118"/>
      <c r="AV12" s="118"/>
      <c r="AW12" s="118"/>
      <c r="AX12" s="118"/>
      <c r="AY12" s="120"/>
    </row>
    <row r="13" spans="1:51" x14ac:dyDescent="0.2">
      <c r="A13" s="116"/>
      <c r="B13" s="140"/>
      <c r="C13" s="116"/>
      <c r="D13" s="138"/>
      <c r="E13" s="141"/>
      <c r="F13" s="80"/>
      <c r="G13" s="80"/>
      <c r="H13" s="80"/>
      <c r="I13" s="121"/>
      <c r="J13" s="138"/>
      <c r="K13" s="142"/>
      <c r="L13" s="80"/>
      <c r="M13" s="80"/>
      <c r="N13" s="80"/>
      <c r="O13" s="121"/>
      <c r="P13" s="138"/>
      <c r="Q13" s="118"/>
      <c r="R13" s="118"/>
      <c r="S13" s="118"/>
      <c r="T13" s="118"/>
      <c r="U13" s="120"/>
      <c r="V13" s="138"/>
      <c r="W13" s="118"/>
      <c r="X13" s="118"/>
      <c r="Y13" s="118"/>
      <c r="Z13" s="118"/>
      <c r="AA13" s="120"/>
      <c r="AB13" s="138"/>
      <c r="AC13" s="80"/>
      <c r="AD13" s="80"/>
      <c r="AE13" s="80"/>
      <c r="AF13" s="80"/>
      <c r="AG13" s="121"/>
      <c r="AH13" s="138"/>
      <c r="AI13" s="80"/>
      <c r="AJ13" s="80"/>
      <c r="AK13" s="80"/>
      <c r="AL13" s="80"/>
      <c r="AM13" s="121"/>
      <c r="AN13" s="138"/>
      <c r="AO13" s="80"/>
      <c r="AP13" s="80"/>
      <c r="AQ13" s="80"/>
      <c r="AR13" s="80"/>
      <c r="AS13" s="121"/>
      <c r="AT13" s="138"/>
      <c r="AU13" s="118"/>
      <c r="AV13" s="118"/>
      <c r="AW13" s="118"/>
      <c r="AX13" s="118"/>
      <c r="AY13" s="120"/>
    </row>
    <row r="14" spans="1:51" x14ac:dyDescent="0.2">
      <c r="A14" s="116"/>
      <c r="B14" s="140"/>
      <c r="C14" s="116"/>
      <c r="D14" s="138"/>
      <c r="E14" s="141"/>
      <c r="F14" s="80"/>
      <c r="G14" s="80"/>
      <c r="H14" s="80"/>
      <c r="I14" s="121"/>
      <c r="J14" s="138"/>
      <c r="K14" s="142"/>
      <c r="L14" s="80"/>
      <c r="M14" s="80"/>
      <c r="N14" s="80"/>
      <c r="O14" s="121"/>
      <c r="P14" s="138"/>
      <c r="Q14" s="118"/>
      <c r="R14" s="118"/>
      <c r="S14" s="118"/>
      <c r="T14" s="118"/>
      <c r="U14" s="120"/>
      <c r="V14" s="138"/>
      <c r="W14" s="118"/>
      <c r="X14" s="118"/>
      <c r="Y14" s="118"/>
      <c r="Z14" s="118"/>
      <c r="AA14" s="120"/>
      <c r="AB14" s="138"/>
      <c r="AC14" s="80"/>
      <c r="AD14" s="80"/>
      <c r="AE14" s="80"/>
      <c r="AF14" s="80"/>
      <c r="AG14" s="121"/>
      <c r="AH14" s="138"/>
      <c r="AI14" s="80"/>
      <c r="AJ14" s="80"/>
      <c r="AK14" s="80"/>
      <c r="AL14" s="80"/>
      <c r="AM14" s="121"/>
      <c r="AN14" s="138"/>
      <c r="AO14" s="80"/>
      <c r="AP14" s="80"/>
      <c r="AQ14" s="80"/>
      <c r="AR14" s="80"/>
      <c r="AS14" s="121"/>
      <c r="AT14" s="138"/>
      <c r="AU14" s="118"/>
      <c r="AV14" s="118"/>
      <c r="AW14" s="118"/>
      <c r="AX14" s="118"/>
      <c r="AY14" s="120"/>
    </row>
    <row r="15" spans="1:51" x14ac:dyDescent="0.2">
      <c r="A15" s="116"/>
      <c r="B15" s="140"/>
      <c r="C15" s="116"/>
      <c r="D15" s="138"/>
      <c r="E15" s="141"/>
      <c r="F15" s="80"/>
      <c r="G15" s="80"/>
      <c r="H15" s="80"/>
      <c r="I15" s="121"/>
      <c r="J15" s="138"/>
      <c r="K15" s="142"/>
      <c r="L15" s="80"/>
      <c r="M15" s="80"/>
      <c r="N15" s="80"/>
      <c r="O15" s="121"/>
      <c r="P15" s="138"/>
      <c r="Q15" s="118"/>
      <c r="R15" s="118"/>
      <c r="S15" s="118"/>
      <c r="T15" s="118"/>
      <c r="U15" s="120"/>
      <c r="V15" s="138"/>
      <c r="W15" s="118"/>
      <c r="X15" s="118"/>
      <c r="Y15" s="118"/>
      <c r="Z15" s="118"/>
      <c r="AA15" s="120"/>
      <c r="AB15" s="138"/>
      <c r="AC15" s="80"/>
      <c r="AD15" s="80"/>
      <c r="AE15" s="80"/>
      <c r="AF15" s="80"/>
      <c r="AG15" s="121"/>
      <c r="AH15" s="138"/>
      <c r="AI15" s="80"/>
      <c r="AJ15" s="80"/>
      <c r="AK15" s="80"/>
      <c r="AL15" s="80"/>
      <c r="AM15" s="121"/>
      <c r="AN15" s="138"/>
      <c r="AO15" s="80"/>
      <c r="AP15" s="80"/>
      <c r="AQ15" s="80"/>
      <c r="AR15" s="80"/>
      <c r="AS15" s="121"/>
      <c r="AT15" s="138"/>
      <c r="AU15" s="118"/>
      <c r="AV15" s="118"/>
      <c r="AW15" s="118"/>
      <c r="AX15" s="118"/>
      <c r="AY15" s="120"/>
    </row>
    <row r="16" spans="1:51" ht="12.75" customHeight="1" x14ac:dyDescent="0.2">
      <c r="AN16" s="745" t="s">
        <v>57</v>
      </c>
      <c r="AO16" s="745"/>
      <c r="AP16" s="745"/>
      <c r="AQ16" s="745"/>
      <c r="AR16" s="745"/>
      <c r="AS16" s="745"/>
      <c r="AT16" s="745"/>
      <c r="AU16" s="745"/>
      <c r="AV16" s="745"/>
    </row>
    <row r="17" spans="28:41" x14ac:dyDescent="0.2">
      <c r="AN17" t="s">
        <v>550</v>
      </c>
    </row>
    <row r="18" spans="28:41" x14ac:dyDescent="0.2">
      <c r="AM18" s="277" t="s">
        <v>684</v>
      </c>
    </row>
    <row r="20" spans="28:41" ht="16.5" x14ac:dyDescent="0.25">
      <c r="AB20" s="122" t="s">
        <v>730</v>
      </c>
      <c r="AG20" s="123" t="s">
        <v>725</v>
      </c>
      <c r="AH20" s="125"/>
      <c r="AI20" s="125"/>
      <c r="AJ20" s="125"/>
      <c r="AK20" s="125"/>
      <c r="AL20" s="126" t="s">
        <v>728</v>
      </c>
      <c r="AM20" s="127"/>
      <c r="AN20" s="128"/>
      <c r="AO20" s="128"/>
    </row>
    <row r="21" spans="28:41" ht="16.5" x14ac:dyDescent="0.25">
      <c r="AB21" s="129"/>
      <c r="AG21" s="123"/>
      <c r="AH21" s="125"/>
      <c r="AI21" s="125"/>
      <c r="AJ21" s="125"/>
      <c r="AK21" s="125"/>
      <c r="AL21" s="130"/>
      <c r="AM21" s="130"/>
      <c r="AN21" s="128"/>
      <c r="AO21" s="128"/>
    </row>
    <row r="22" spans="28:41" x14ac:dyDescent="0.2">
      <c r="AB22" s="76"/>
      <c r="AG22" s="7" t="s">
        <v>731</v>
      </c>
      <c r="AH22" s="76"/>
      <c r="AI22" s="76"/>
      <c r="AJ22" s="76"/>
      <c r="AK22" s="76"/>
      <c r="AL22" s="7" t="s">
        <v>722</v>
      </c>
      <c r="AM22" s="76"/>
      <c r="AN22" s="76"/>
      <c r="AO22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6:AV16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5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6"/>
  <sheetViews>
    <sheetView tabSelected="1" zoomScale="70" zoomScaleNormal="70" workbookViewId="0">
      <selection activeCell="AM27" sqref="AM27"/>
    </sheetView>
  </sheetViews>
  <sheetFormatPr defaultRowHeight="12.75" x14ac:dyDescent="0.2"/>
  <cols>
    <col min="1" max="1" width="5.5703125" bestFit="1" customWidth="1"/>
    <col min="2" max="2" width="26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15" t="s">
        <v>195</v>
      </c>
      <c r="C1" s="113"/>
      <c r="X1" s="113"/>
      <c r="AS1" s="113"/>
      <c r="AZ1" s="113"/>
    </row>
    <row r="2" spans="1:60" s="65" customFormat="1" ht="30" customHeight="1" x14ac:dyDescent="0.2">
      <c r="B2" s="189"/>
      <c r="C2" s="712" t="s">
        <v>704</v>
      </c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189"/>
      <c r="Y2" s="189"/>
      <c r="Z2" s="189"/>
      <c r="AA2" s="189"/>
      <c r="AB2" s="753" t="s">
        <v>250</v>
      </c>
      <c r="AC2" s="753"/>
      <c r="AD2" s="753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</row>
    <row r="3" spans="1:60" ht="13.5" thickBot="1" x14ac:dyDescent="0.25">
      <c r="B3" s="190"/>
      <c r="C3" s="191"/>
      <c r="D3" s="191"/>
      <c r="E3" s="191"/>
      <c r="F3" s="191"/>
      <c r="G3" s="191"/>
      <c r="H3" s="191"/>
      <c r="I3" s="113" t="s">
        <v>291</v>
      </c>
      <c r="J3" s="113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60" ht="20.25" customHeight="1" thickBot="1" x14ac:dyDescent="0.25">
      <c r="A4" s="776" t="s">
        <v>231</v>
      </c>
      <c r="B4" s="778" t="s">
        <v>292</v>
      </c>
      <c r="C4" s="757" t="s">
        <v>256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9"/>
      <c r="X4" s="757" t="s">
        <v>256</v>
      </c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9"/>
      <c r="AS4" s="767" t="s">
        <v>282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60" ht="33" customHeight="1" x14ac:dyDescent="0.2">
      <c r="A5" s="777"/>
      <c r="B5" s="779"/>
      <c r="C5" s="751" t="s">
        <v>197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52"/>
      <c r="X5" s="751" t="s">
        <v>198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52"/>
      <c r="AS5" s="770" t="s">
        <v>197</v>
      </c>
      <c r="AT5" s="771"/>
      <c r="AU5" s="771"/>
      <c r="AV5" s="771"/>
      <c r="AW5" s="771"/>
      <c r="AX5" s="771"/>
      <c r="AY5" s="772"/>
      <c r="AZ5" s="773" t="s">
        <v>198</v>
      </c>
      <c r="BA5" s="774"/>
      <c r="BB5" s="774"/>
      <c r="BC5" s="774"/>
      <c r="BD5" s="774"/>
      <c r="BE5" s="774"/>
      <c r="BF5" s="775"/>
    </row>
    <row r="6" spans="1:60" x14ac:dyDescent="0.2">
      <c r="A6" s="777"/>
      <c r="B6" s="779"/>
      <c r="C6" s="760" t="s">
        <v>199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2"/>
      <c r="X6" s="760" t="s">
        <v>199</v>
      </c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2"/>
      <c r="AS6" s="760" t="s">
        <v>199</v>
      </c>
      <c r="AT6" s="761"/>
      <c r="AU6" s="761"/>
      <c r="AV6" s="761"/>
      <c r="AW6" s="761"/>
      <c r="AX6" s="761"/>
      <c r="AY6" s="762"/>
      <c r="AZ6" s="764" t="s">
        <v>199</v>
      </c>
      <c r="BA6" s="765"/>
      <c r="BB6" s="765"/>
      <c r="BC6" s="765"/>
      <c r="BD6" s="765"/>
      <c r="BE6" s="765"/>
      <c r="BF6" s="766"/>
    </row>
    <row r="7" spans="1:60" s="196" customFormat="1" ht="24" customHeight="1" x14ac:dyDescent="0.2">
      <c r="A7" s="777"/>
      <c r="B7" s="780"/>
      <c r="C7" s="192" t="s">
        <v>84</v>
      </c>
      <c r="D7" s="193">
        <v>1</v>
      </c>
      <c r="E7" s="193" t="s">
        <v>50</v>
      </c>
      <c r="F7" s="193" t="s">
        <v>232</v>
      </c>
      <c r="G7" s="193" t="s">
        <v>233</v>
      </c>
      <c r="H7" s="193" t="s">
        <v>200</v>
      </c>
      <c r="I7" s="193" t="s">
        <v>201</v>
      </c>
      <c r="J7" s="193" t="s">
        <v>202</v>
      </c>
      <c r="K7" s="193" t="s">
        <v>293</v>
      </c>
      <c r="L7" s="193" t="s">
        <v>294</v>
      </c>
      <c r="M7" s="193" t="s">
        <v>295</v>
      </c>
      <c r="N7" s="193" t="s">
        <v>296</v>
      </c>
      <c r="O7" s="193" t="s">
        <v>297</v>
      </c>
      <c r="P7" s="193" t="s">
        <v>298</v>
      </c>
      <c r="Q7" s="193" t="s">
        <v>203</v>
      </c>
      <c r="R7" s="193" t="s">
        <v>204</v>
      </c>
      <c r="S7" s="193" t="s">
        <v>205</v>
      </c>
      <c r="T7" s="193" t="s">
        <v>51</v>
      </c>
      <c r="U7" s="193" t="s">
        <v>52</v>
      </c>
      <c r="V7" s="193" t="s">
        <v>53</v>
      </c>
      <c r="W7" s="194" t="s">
        <v>54</v>
      </c>
      <c r="X7" s="192" t="s">
        <v>84</v>
      </c>
      <c r="Y7" s="193">
        <v>1</v>
      </c>
      <c r="Z7" s="193" t="s">
        <v>50</v>
      </c>
      <c r="AA7" s="193" t="s">
        <v>232</v>
      </c>
      <c r="AB7" s="193" t="s">
        <v>233</v>
      </c>
      <c r="AC7" s="193" t="s">
        <v>200</v>
      </c>
      <c r="AD7" s="193" t="s">
        <v>201</v>
      </c>
      <c r="AE7" s="193" t="s">
        <v>202</v>
      </c>
      <c r="AF7" s="193" t="s">
        <v>293</v>
      </c>
      <c r="AG7" s="193" t="s">
        <v>294</v>
      </c>
      <c r="AH7" s="193" t="s">
        <v>295</v>
      </c>
      <c r="AI7" s="193" t="s">
        <v>296</v>
      </c>
      <c r="AJ7" s="193" t="s">
        <v>297</v>
      </c>
      <c r="AK7" s="193" t="s">
        <v>298</v>
      </c>
      <c r="AL7" s="193" t="s">
        <v>203</v>
      </c>
      <c r="AM7" s="193" t="s">
        <v>204</v>
      </c>
      <c r="AN7" s="193" t="s">
        <v>205</v>
      </c>
      <c r="AO7" s="193" t="s">
        <v>51</v>
      </c>
      <c r="AP7" s="193" t="s">
        <v>52</v>
      </c>
      <c r="AQ7" s="193" t="s">
        <v>53</v>
      </c>
      <c r="AR7" s="194" t="s">
        <v>54</v>
      </c>
      <c r="AS7" s="192" t="s">
        <v>84</v>
      </c>
      <c r="AT7" s="193">
        <v>1</v>
      </c>
      <c r="AU7" s="193" t="s">
        <v>50</v>
      </c>
      <c r="AV7" s="193" t="s">
        <v>232</v>
      </c>
      <c r="AW7" s="193" t="s">
        <v>200</v>
      </c>
      <c r="AX7" s="193" t="s">
        <v>201</v>
      </c>
      <c r="AY7" s="194">
        <v>4</v>
      </c>
      <c r="AZ7" s="195" t="s">
        <v>84</v>
      </c>
      <c r="BA7" s="193">
        <v>1</v>
      </c>
      <c r="BB7" s="193" t="s">
        <v>50</v>
      </c>
      <c r="BC7" s="193" t="s">
        <v>232</v>
      </c>
      <c r="BD7" s="193" t="s">
        <v>200</v>
      </c>
      <c r="BE7" s="193" t="s">
        <v>201</v>
      </c>
      <c r="BF7" s="194">
        <v>4</v>
      </c>
    </row>
    <row r="8" spans="1:60" x14ac:dyDescent="0.2">
      <c r="A8" s="197"/>
      <c r="B8" s="198" t="s">
        <v>234</v>
      </c>
      <c r="C8" s="138">
        <f t="shared" ref="C8:C11" si="0">D8+E8+F8+G8+H8+I8+J8+K8+L8+M8+N8+O8+P8+Q8+R8+S8+T8+U8+V8+W8</f>
        <v>4</v>
      </c>
      <c r="D8" s="118">
        <f t="shared" ref="D8:W8" si="1">SUM(D9:D12)</f>
        <v>2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1</v>
      </c>
      <c r="O8" s="118">
        <f t="shared" si="1"/>
        <v>1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38">
        <f t="shared" ref="X8:X11" si="2">Y8+Z8+AA8+AB8+AC8+AD8+AE8+AF8+AG8+AH8+AI8+AJ8+AK8+AL8+AM8+AN8+AO8+AP8+AQ8+AR8</f>
        <v>7</v>
      </c>
      <c r="Y8" s="118">
        <f t="shared" ref="Y8:AR8" si="3">SUM(Y9:Y12)</f>
        <v>3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14</v>
      </c>
      <c r="AT8" s="118">
        <f t="shared" ref="AT8:AY8" si="4">SUM(AT9:AT12)</f>
        <v>9</v>
      </c>
      <c r="AU8" s="118">
        <f t="shared" si="4"/>
        <v>3</v>
      </c>
      <c r="AV8" s="118">
        <f t="shared" si="4"/>
        <v>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2</v>
      </c>
      <c r="BA8" s="118">
        <f t="shared" ref="BA8:BF8" si="5">SUM(BA9:BA12)</f>
        <v>0</v>
      </c>
      <c r="BB8" s="118">
        <f t="shared" si="5"/>
        <v>0</v>
      </c>
      <c r="BC8" s="118">
        <f t="shared" si="5"/>
        <v>2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3">
        <v>1</v>
      </c>
      <c r="B9" s="116" t="s">
        <v>696</v>
      </c>
      <c r="C9" s="138">
        <f t="shared" si="0"/>
        <v>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1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38">
        <f t="shared" si="2"/>
        <v>3</v>
      </c>
      <c r="Y9" s="80">
        <v>0</v>
      </c>
      <c r="Z9" s="80">
        <v>2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1</v>
      </c>
      <c r="AP9" s="80">
        <v>0</v>
      </c>
      <c r="AQ9" s="80">
        <v>0</v>
      </c>
      <c r="AR9" s="80">
        <v>0</v>
      </c>
      <c r="AS9" s="138">
        <f t="shared" ref="AS9:AS11" si="6">AT9+AU9+AV9+AW9+AX9+AY9</f>
        <v>3</v>
      </c>
      <c r="AT9" s="80">
        <v>3</v>
      </c>
      <c r="AU9" s="80">
        <v>0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1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60" x14ac:dyDescent="0.2">
      <c r="A10" s="116">
        <v>2</v>
      </c>
      <c r="B10" s="116" t="s">
        <v>697</v>
      </c>
      <c r="C10" s="138">
        <f t="shared" si="0"/>
        <v>1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1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38">
        <f t="shared" si="2"/>
        <v>3</v>
      </c>
      <c r="Y10" s="80">
        <v>2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1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38">
        <f t="shared" si="6"/>
        <v>3</v>
      </c>
      <c r="AT10" s="80">
        <v>3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60" x14ac:dyDescent="0.2">
      <c r="A11" s="116">
        <v>3</v>
      </c>
      <c r="B11" s="116" t="s">
        <v>698</v>
      </c>
      <c r="C11" s="138">
        <f t="shared" si="0"/>
        <v>2</v>
      </c>
      <c r="D11" s="80">
        <v>2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38">
        <f t="shared" si="2"/>
        <v>1</v>
      </c>
      <c r="Y11" s="80">
        <v>1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38">
        <f t="shared" si="6"/>
        <v>8</v>
      </c>
      <c r="AT11" s="80">
        <v>3</v>
      </c>
      <c r="AU11" s="80">
        <v>3</v>
      </c>
      <c r="AV11" s="80">
        <v>2</v>
      </c>
      <c r="AW11" s="80">
        <v>0</v>
      </c>
      <c r="AX11" s="80">
        <v>0</v>
      </c>
      <c r="AY11" s="121">
        <v>0</v>
      </c>
      <c r="AZ11" s="117">
        <f t="shared" si="7"/>
        <v>2</v>
      </c>
      <c r="BA11" s="80">
        <v>0</v>
      </c>
      <c r="BB11" s="80">
        <v>0</v>
      </c>
      <c r="BC11" s="80">
        <v>2</v>
      </c>
      <c r="BD11" s="80">
        <v>0</v>
      </c>
      <c r="BE11" s="80">
        <v>0</v>
      </c>
      <c r="BF11" s="121">
        <v>0</v>
      </c>
    </row>
    <row r="12" spans="1:60" x14ac:dyDescent="0.2">
      <c r="A12" s="116"/>
      <c r="B12" s="116"/>
      <c r="C12" s="138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38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38"/>
      <c r="AT12" s="80"/>
      <c r="AU12" s="80"/>
      <c r="AV12" s="80"/>
      <c r="AW12" s="80"/>
      <c r="AX12" s="80"/>
      <c r="AY12" s="121"/>
      <c r="AZ12" s="117"/>
      <c r="BA12" s="80"/>
      <c r="BB12" s="80"/>
      <c r="BC12" s="80"/>
      <c r="BD12" s="80"/>
      <c r="BE12" s="80"/>
      <c r="BF12" s="121"/>
    </row>
    <row r="13" spans="1:60" s="200" customFormat="1" ht="12.75" customHeight="1" x14ac:dyDescent="0.2">
      <c r="A13" s="199"/>
      <c r="AY13" s="745"/>
      <c r="AZ13" s="745"/>
      <c r="BA13" s="745"/>
      <c r="BB13" s="745"/>
      <c r="BC13" s="745"/>
      <c r="BD13" s="745"/>
      <c r="BE13" s="745"/>
      <c r="BF13" s="745"/>
      <c r="BG13" s="82"/>
      <c r="BH13" s="82"/>
    </row>
    <row r="14" spans="1:60" ht="16.5" x14ac:dyDescent="0.25">
      <c r="A14" s="65"/>
      <c r="AS14" s="122" t="s">
        <v>730</v>
      </c>
      <c r="AV14" s="123" t="s">
        <v>725</v>
      </c>
      <c r="AW14" s="124"/>
      <c r="AX14" s="124"/>
      <c r="AY14" s="125"/>
      <c r="AZ14" s="126" t="s">
        <v>728</v>
      </c>
      <c r="BA14" s="125"/>
      <c r="BB14" s="125"/>
    </row>
    <row r="15" spans="1:60" ht="16.5" x14ac:dyDescent="0.25">
      <c r="AS15" s="129"/>
      <c r="AV15" s="123"/>
      <c r="AW15" s="124"/>
      <c r="AX15" s="124"/>
      <c r="AY15" s="125"/>
      <c r="AZ15" s="130"/>
      <c r="BA15" s="125"/>
      <c r="BB15" s="125"/>
    </row>
    <row r="16" spans="1:60" ht="15.75" x14ac:dyDescent="0.25">
      <c r="B16" s="144"/>
      <c r="F16" s="113"/>
      <c r="AS16" s="76"/>
      <c r="AV16" s="7" t="s">
        <v>731</v>
      </c>
      <c r="AW16" s="76"/>
      <c r="AX16" s="76"/>
      <c r="AY16" s="76"/>
      <c r="AZ16" s="7" t="s">
        <v>722</v>
      </c>
      <c r="BA16" s="76"/>
      <c r="BB16" s="76"/>
    </row>
    <row r="17" spans="2:54" ht="16.5" customHeight="1" x14ac:dyDescent="0.25">
      <c r="B17" s="144"/>
      <c r="F17" s="131" t="s">
        <v>211</v>
      </c>
    </row>
    <row r="18" spans="2:54" x14ac:dyDescent="0.2">
      <c r="B18" s="113"/>
      <c r="F18" s="67" t="s">
        <v>212</v>
      </c>
    </row>
    <row r="19" spans="2:54" x14ac:dyDescent="0.2">
      <c r="B19" s="113"/>
      <c r="F19" s="67" t="s">
        <v>235</v>
      </c>
    </row>
    <row r="20" spans="2:54" ht="15.75" customHeight="1" x14ac:dyDescent="0.2">
      <c r="B20" s="67"/>
      <c r="C20" s="67"/>
      <c r="X20" s="67"/>
      <c r="AS20" s="67"/>
      <c r="AU20" s="745" t="s">
        <v>57</v>
      </c>
      <c r="AV20" s="745"/>
      <c r="AW20" s="745"/>
      <c r="AX20" s="745"/>
      <c r="AY20" s="745"/>
      <c r="AZ20" s="745"/>
      <c r="BA20" s="745"/>
      <c r="BB20" s="745"/>
    </row>
    <row r="21" spans="2:54" ht="15.75" customHeight="1" x14ac:dyDescent="0.25">
      <c r="B21" s="131"/>
      <c r="C21" s="67"/>
      <c r="X21" s="67"/>
      <c r="AS21" s="67"/>
      <c r="AU21" s="98" t="s">
        <v>550</v>
      </c>
      <c r="AZ21" s="67"/>
    </row>
    <row r="22" spans="2:54" s="187" customFormat="1" ht="15.95" customHeight="1" x14ac:dyDescent="0.2">
      <c r="B22" s="763" t="s">
        <v>256</v>
      </c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3"/>
      <c r="X22" s="392"/>
      <c r="Y22" s="392"/>
      <c r="Z22" s="392"/>
      <c r="AA22" s="392"/>
      <c r="AB22" s="392"/>
      <c r="AC22" s="393"/>
      <c r="AS22" s="188"/>
      <c r="AT22" s="277" t="s">
        <v>684</v>
      </c>
      <c r="AZ22" s="188"/>
    </row>
    <row r="23" spans="2:54" ht="15.95" customHeight="1" x14ac:dyDescent="0.2">
      <c r="B23" s="756" t="s">
        <v>257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132"/>
      <c r="AS23" s="132"/>
      <c r="AZ23" s="132"/>
    </row>
    <row r="24" spans="2:54" ht="27.75" customHeight="1" x14ac:dyDescent="0.2">
      <c r="B24" s="755" t="s">
        <v>258</v>
      </c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55"/>
      <c r="X24" s="391"/>
      <c r="Y24" s="391"/>
      <c r="Z24" s="391"/>
      <c r="AA24" s="391"/>
      <c r="AB24" s="391"/>
      <c r="AS24" s="132"/>
      <c r="AZ24" s="132"/>
    </row>
    <row r="25" spans="2:54" ht="15.95" customHeight="1" x14ac:dyDescent="0.2">
      <c r="B25" s="754" t="s">
        <v>259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132"/>
      <c r="AS25" s="132"/>
      <c r="AZ25" s="132"/>
    </row>
    <row r="26" spans="2:54" ht="15.95" customHeight="1" x14ac:dyDescent="0.2">
      <c r="B26" s="754" t="s">
        <v>260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754"/>
      <c r="U26" s="754"/>
      <c r="V26" s="754"/>
      <c r="W26" s="754"/>
      <c r="X26" s="132"/>
      <c r="AS26" s="132"/>
      <c r="AZ26" s="132"/>
    </row>
    <row r="27" spans="2:54" ht="15.95" customHeight="1" x14ac:dyDescent="0.2">
      <c r="B27" s="754" t="s">
        <v>261</v>
      </c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132"/>
      <c r="AS27" s="132"/>
      <c r="AZ27" s="132"/>
    </row>
    <row r="28" spans="2:54" ht="15.95" customHeight="1" x14ac:dyDescent="0.2">
      <c r="B28" s="755" t="s">
        <v>262</v>
      </c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132"/>
      <c r="AS28" s="132"/>
      <c r="AZ28" s="132"/>
    </row>
    <row r="29" spans="2:54" ht="15.95" customHeight="1" x14ac:dyDescent="0.2">
      <c r="B29" s="754" t="s">
        <v>263</v>
      </c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132"/>
      <c r="AS29" s="132"/>
      <c r="AZ29" s="132"/>
    </row>
    <row r="30" spans="2:54" ht="15.95" customHeight="1" x14ac:dyDescent="0.2">
      <c r="B30" s="754" t="s">
        <v>264</v>
      </c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132"/>
      <c r="AS30" s="132"/>
      <c r="AZ30" s="132"/>
    </row>
    <row r="31" spans="2:54" ht="28.5" customHeight="1" x14ac:dyDescent="0.2">
      <c r="B31" s="754" t="s">
        <v>265</v>
      </c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754"/>
      <c r="X31" s="132"/>
      <c r="AS31" s="132"/>
      <c r="AZ31" s="132"/>
    </row>
    <row r="32" spans="2:54" ht="15.95" customHeight="1" x14ac:dyDescent="0.2">
      <c r="B32" s="755" t="s">
        <v>266</v>
      </c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756"/>
      <c r="W32" s="756"/>
      <c r="X32" s="132"/>
      <c r="AS32" s="132"/>
      <c r="AZ32" s="132"/>
    </row>
    <row r="33" spans="2:52" ht="15.95" customHeight="1" x14ac:dyDescent="0.2">
      <c r="B33" s="754" t="s">
        <v>267</v>
      </c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132"/>
      <c r="AS33" s="132"/>
      <c r="AZ33" s="132"/>
    </row>
    <row r="34" spans="2:52" ht="15.95" customHeight="1" x14ac:dyDescent="0.2">
      <c r="B34" s="754" t="s">
        <v>268</v>
      </c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132"/>
      <c r="AS34" s="132"/>
      <c r="AZ34" s="132"/>
    </row>
    <row r="35" spans="2:52" ht="15.95" customHeight="1" x14ac:dyDescent="0.2">
      <c r="B35" s="754" t="s">
        <v>269</v>
      </c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  <c r="U35" s="754"/>
      <c r="V35" s="754"/>
      <c r="W35" s="754"/>
      <c r="X35" s="132"/>
      <c r="AS35" s="132"/>
      <c r="AZ35" s="132"/>
    </row>
    <row r="36" spans="2:52" ht="15.95" customHeight="1" x14ac:dyDescent="0.2">
      <c r="B36" s="754" t="s">
        <v>270</v>
      </c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132"/>
      <c r="AS36" s="132"/>
      <c r="AZ36" s="132"/>
    </row>
    <row r="37" spans="2:52" ht="15.95" customHeight="1" x14ac:dyDescent="0.2">
      <c r="B37" s="754" t="s">
        <v>271</v>
      </c>
      <c r="C37" s="754"/>
      <c r="D37" s="754"/>
      <c r="E37" s="754"/>
      <c r="F37" s="754"/>
      <c r="G37" s="754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  <c r="X37" s="132"/>
      <c r="AS37" s="132"/>
      <c r="AZ37" s="132"/>
    </row>
    <row r="38" spans="2:52" ht="15.95" customHeight="1" x14ac:dyDescent="0.2">
      <c r="B38" s="754" t="s">
        <v>272</v>
      </c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  <c r="U38" s="754"/>
      <c r="V38" s="754"/>
      <c r="W38" s="754"/>
      <c r="X38" s="132"/>
      <c r="AS38" s="132"/>
      <c r="AZ38" s="132"/>
    </row>
    <row r="39" spans="2:52" ht="15.95" customHeight="1" x14ac:dyDescent="0.2">
      <c r="B39" s="755" t="s">
        <v>273</v>
      </c>
      <c r="C39" s="756"/>
      <c r="D39" s="756"/>
      <c r="E39" s="756"/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132"/>
      <c r="AS39" s="132"/>
      <c r="AZ39" s="132"/>
    </row>
    <row r="40" spans="2:52" ht="15.95" customHeight="1" x14ac:dyDescent="0.2">
      <c r="B40" s="754" t="s">
        <v>274</v>
      </c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132"/>
      <c r="AS40" s="132"/>
      <c r="AZ40" s="132"/>
    </row>
    <row r="41" spans="2:52" ht="15.95" customHeight="1" x14ac:dyDescent="0.2">
      <c r="B41" s="754" t="s">
        <v>275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132"/>
      <c r="AS41" s="132"/>
      <c r="AZ41" s="132"/>
    </row>
    <row r="42" spans="2:52" ht="15.95" customHeight="1" x14ac:dyDescent="0.2">
      <c r="B42" s="754" t="s">
        <v>276</v>
      </c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132"/>
      <c r="AS42" s="132"/>
      <c r="AZ42" s="132"/>
    </row>
    <row r="43" spans="2:52" ht="15.95" customHeight="1" x14ac:dyDescent="0.2">
      <c r="B43" s="755" t="s">
        <v>277</v>
      </c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6"/>
      <c r="R43" s="756"/>
      <c r="S43" s="756"/>
      <c r="T43" s="756"/>
      <c r="U43" s="756"/>
      <c r="V43" s="756"/>
      <c r="W43" s="756"/>
      <c r="X43" s="132"/>
      <c r="AS43" s="132"/>
      <c r="AZ43" s="132"/>
    </row>
    <row r="44" spans="2:52" ht="15.95" customHeight="1" x14ac:dyDescent="0.2">
      <c r="B44" s="754" t="s">
        <v>278</v>
      </c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132"/>
      <c r="AS44" s="132"/>
      <c r="AZ44" s="132"/>
    </row>
    <row r="45" spans="2:52" ht="15.95" customHeight="1" x14ac:dyDescent="0.2">
      <c r="B45" s="754" t="s">
        <v>279</v>
      </c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132"/>
      <c r="AS45" s="132"/>
      <c r="AZ45" s="132"/>
    </row>
    <row r="46" spans="2:52" ht="15.95" customHeight="1" x14ac:dyDescent="0.2">
      <c r="B46" s="754" t="s">
        <v>280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132"/>
      <c r="AS46" s="132"/>
      <c r="AZ46" s="132"/>
    </row>
    <row r="47" spans="2:52" ht="15.95" customHeight="1" x14ac:dyDescent="0.2">
      <c r="B47" s="754" t="s">
        <v>281</v>
      </c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132"/>
      <c r="AS47" s="132"/>
      <c r="AZ47" s="132"/>
    </row>
    <row r="48" spans="2:52" ht="15.95" customHeight="1" x14ac:dyDescent="0.2">
      <c r="B48" s="781" t="s">
        <v>282</v>
      </c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132"/>
      <c r="AS48" s="132"/>
      <c r="AZ48" s="132"/>
    </row>
    <row r="49" spans="2:52" ht="15.95" customHeight="1" x14ac:dyDescent="0.2">
      <c r="B49" s="756" t="s">
        <v>283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6"/>
      <c r="S49" s="756"/>
      <c r="T49" s="756"/>
      <c r="U49" s="756"/>
      <c r="V49" s="756"/>
      <c r="W49" s="756"/>
      <c r="X49" s="132"/>
      <c r="AS49" s="132"/>
      <c r="AZ49" s="132"/>
    </row>
    <row r="50" spans="2:52" ht="15.95" customHeight="1" x14ac:dyDescent="0.2">
      <c r="B50" s="755" t="s">
        <v>284</v>
      </c>
      <c r="C50" s="756"/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56"/>
      <c r="V50" s="756"/>
      <c r="W50" s="756"/>
      <c r="X50" s="132"/>
      <c r="AS50" s="132"/>
      <c r="AZ50" s="132"/>
    </row>
    <row r="51" spans="2:52" ht="15.95" customHeight="1" x14ac:dyDescent="0.2">
      <c r="B51" s="754" t="s">
        <v>285</v>
      </c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132"/>
      <c r="AS51" s="132"/>
      <c r="AZ51" s="132"/>
    </row>
    <row r="52" spans="2:52" ht="15.95" customHeight="1" x14ac:dyDescent="0.2">
      <c r="B52" s="754" t="s">
        <v>286</v>
      </c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132"/>
      <c r="AS52" s="132"/>
      <c r="AZ52" s="132"/>
    </row>
    <row r="53" spans="2:52" ht="15.95" customHeight="1" x14ac:dyDescent="0.2">
      <c r="B53" s="755" t="s">
        <v>287</v>
      </c>
      <c r="C53" s="756"/>
      <c r="D53" s="756"/>
      <c r="E53" s="756"/>
      <c r="F53" s="756"/>
      <c r="G53" s="756"/>
      <c r="H53" s="756"/>
      <c r="I53" s="756"/>
      <c r="J53" s="756"/>
      <c r="K53" s="756"/>
      <c r="L53" s="756"/>
      <c r="M53" s="756"/>
      <c r="N53" s="756"/>
      <c r="O53" s="756"/>
      <c r="P53" s="756"/>
      <c r="Q53" s="756"/>
      <c r="R53" s="756"/>
      <c r="S53" s="756"/>
      <c r="T53" s="756"/>
      <c r="U53" s="756"/>
      <c r="V53" s="756"/>
      <c r="W53" s="756"/>
      <c r="X53" s="132"/>
      <c r="AS53" s="132"/>
      <c r="AZ53" s="132"/>
    </row>
    <row r="54" spans="2:52" ht="15.95" customHeight="1" x14ac:dyDescent="0.2">
      <c r="B54" s="754" t="s">
        <v>288</v>
      </c>
      <c r="C54" s="754"/>
      <c r="D54" s="754"/>
      <c r="E54" s="754"/>
      <c r="F54" s="754"/>
      <c r="G54" s="754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  <c r="W54" s="754"/>
      <c r="X54" s="132"/>
      <c r="AS54" s="132"/>
      <c r="AZ54" s="132"/>
    </row>
    <row r="55" spans="2:52" ht="15.95" customHeight="1" x14ac:dyDescent="0.2">
      <c r="B55" s="754" t="s">
        <v>289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2"/>
      <c r="AS55" s="132"/>
      <c r="AZ55" s="132"/>
    </row>
    <row r="56" spans="2:52" ht="15.95" customHeight="1" x14ac:dyDescent="0.2">
      <c r="B56" s="756" t="s">
        <v>290</v>
      </c>
      <c r="C56" s="756"/>
      <c r="D56" s="756"/>
      <c r="E56" s="756"/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756"/>
      <c r="W56" s="756"/>
      <c r="X56" s="132"/>
      <c r="AS56" s="132"/>
      <c r="AZ56" s="132"/>
    </row>
  </sheetData>
  <mergeCells count="52">
    <mergeCell ref="B49:W49"/>
    <mergeCell ref="B50:W50"/>
    <mergeCell ref="B47:W47"/>
    <mergeCell ref="B48:W48"/>
    <mergeCell ref="B41:W41"/>
    <mergeCell ref="B42:W42"/>
    <mergeCell ref="B43:W43"/>
    <mergeCell ref="B44:W44"/>
    <mergeCell ref="B45:W45"/>
    <mergeCell ref="B46:W46"/>
    <mergeCell ref="B56:W56"/>
    <mergeCell ref="B51:W51"/>
    <mergeCell ref="B52:W52"/>
    <mergeCell ref="B53:W53"/>
    <mergeCell ref="B54:W54"/>
    <mergeCell ref="B55:W55"/>
    <mergeCell ref="A4:A7"/>
    <mergeCell ref="B4:B7"/>
    <mergeCell ref="C4:W4"/>
    <mergeCell ref="C6:W6"/>
    <mergeCell ref="B35:W35"/>
    <mergeCell ref="B36:W36"/>
    <mergeCell ref="B37:W37"/>
    <mergeCell ref="B38:W38"/>
    <mergeCell ref="B39:W39"/>
    <mergeCell ref="B40:W40"/>
    <mergeCell ref="AS4:BF4"/>
    <mergeCell ref="C5:W5"/>
    <mergeCell ref="X5:AR5"/>
    <mergeCell ref="AS5:AY5"/>
    <mergeCell ref="AZ5:BF5"/>
    <mergeCell ref="AS6:AY6"/>
    <mergeCell ref="AZ6:BF6"/>
    <mergeCell ref="B34:W34"/>
    <mergeCell ref="B23:W23"/>
    <mergeCell ref="B26:W26"/>
    <mergeCell ref="B27:W27"/>
    <mergeCell ref="B28:W28"/>
    <mergeCell ref="B25:W25"/>
    <mergeCell ref="B30:W30"/>
    <mergeCell ref="B31:W31"/>
    <mergeCell ref="B24:W24"/>
    <mergeCell ref="AU20:BB20"/>
    <mergeCell ref="AY13:BF13"/>
    <mergeCell ref="AB2:AD2"/>
    <mergeCell ref="B29:W29"/>
    <mergeCell ref="B32:W32"/>
    <mergeCell ref="B33:W33"/>
    <mergeCell ref="X4:AR4"/>
    <mergeCell ref="X6:AR6"/>
    <mergeCell ref="C2:W2"/>
    <mergeCell ref="B22:W22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fitToWidth="0" orientation="landscape" r:id="rId1"/>
  <rowBreaks count="1" manualBreakCount="1">
    <brk id="1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7"/>
  <sheetViews>
    <sheetView zoomScale="70" zoomScaleNormal="70" workbookViewId="0">
      <selection activeCell="M20" sqref="M20"/>
    </sheetView>
  </sheetViews>
  <sheetFormatPr defaultRowHeight="12.75" x14ac:dyDescent="0.2"/>
  <cols>
    <col min="1" max="1" width="4.28515625" customWidth="1"/>
    <col min="2" max="2" width="33" customWidth="1"/>
    <col min="3" max="3" width="8.425781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5.2851562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195</v>
      </c>
      <c r="C1" s="113"/>
      <c r="D1" s="113"/>
      <c r="N1" s="732" t="s">
        <v>250</v>
      </c>
      <c r="O1" s="732"/>
    </row>
    <row r="2" spans="1:59" ht="15" x14ac:dyDescent="0.25">
      <c r="B2" s="115"/>
      <c r="C2" s="389" t="s">
        <v>738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89" t="s">
        <v>709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8" t="s">
        <v>196</v>
      </c>
      <c r="B5" s="786" t="s">
        <v>292</v>
      </c>
      <c r="C5" s="714" t="s">
        <v>214</v>
      </c>
      <c r="D5" s="717" t="s">
        <v>215</v>
      </c>
      <c r="E5" s="718"/>
      <c r="F5" s="718"/>
      <c r="G5" s="718"/>
      <c r="H5" s="718"/>
      <c r="I5" s="718"/>
      <c r="J5" s="719"/>
      <c r="K5" s="717" t="s">
        <v>216</v>
      </c>
      <c r="L5" s="718"/>
      <c r="M5" s="718"/>
      <c r="N5" s="718"/>
      <c r="O5" s="718"/>
      <c r="P5" s="718"/>
      <c r="Q5" s="719"/>
      <c r="R5" s="739" t="s">
        <v>217</v>
      </c>
      <c r="S5" s="740"/>
      <c r="T5" s="740"/>
      <c r="U5" s="740"/>
      <c r="V5" s="740"/>
      <c r="W5" s="740"/>
      <c r="X5" s="741"/>
      <c r="Y5" s="739" t="s">
        <v>218</v>
      </c>
      <c r="Z5" s="740"/>
      <c r="AA5" s="740"/>
      <c r="AB5" s="740"/>
      <c r="AC5" s="740"/>
      <c r="AD5" s="740"/>
      <c r="AE5" s="741"/>
      <c r="AF5" s="717" t="s">
        <v>219</v>
      </c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9"/>
      <c r="AT5" s="746" t="s">
        <v>220</v>
      </c>
      <c r="AU5" s="747"/>
      <c r="AV5" s="747"/>
      <c r="AW5" s="747"/>
      <c r="AX5" s="747"/>
      <c r="AY5" s="747"/>
      <c r="AZ5" s="748"/>
      <c r="BA5" s="793" t="s">
        <v>221</v>
      </c>
      <c r="BB5" s="794"/>
      <c r="BC5" s="794"/>
      <c r="BD5" s="794"/>
      <c r="BE5" s="794"/>
      <c r="BF5" s="794"/>
      <c r="BG5" s="795"/>
    </row>
    <row r="6" spans="1:59" ht="28.5" customHeight="1" thickBot="1" x14ac:dyDescent="0.25">
      <c r="A6" s="709"/>
      <c r="B6" s="787"/>
      <c r="C6" s="715"/>
      <c r="D6" s="720"/>
      <c r="E6" s="721"/>
      <c r="F6" s="721"/>
      <c r="G6" s="721"/>
      <c r="H6" s="721"/>
      <c r="I6" s="721"/>
      <c r="J6" s="722"/>
      <c r="K6" s="720"/>
      <c r="L6" s="721"/>
      <c r="M6" s="721"/>
      <c r="N6" s="721"/>
      <c r="O6" s="721"/>
      <c r="P6" s="721"/>
      <c r="Q6" s="722"/>
      <c r="R6" s="742"/>
      <c r="S6" s="743"/>
      <c r="T6" s="743"/>
      <c r="U6" s="743"/>
      <c r="V6" s="743"/>
      <c r="W6" s="743"/>
      <c r="X6" s="744"/>
      <c r="Y6" s="782"/>
      <c r="Z6" s="783"/>
      <c r="AA6" s="783"/>
      <c r="AB6" s="783"/>
      <c r="AC6" s="783"/>
      <c r="AD6" s="783"/>
      <c r="AE6" s="784"/>
      <c r="AF6" s="720" t="s">
        <v>222</v>
      </c>
      <c r="AG6" s="721"/>
      <c r="AH6" s="721"/>
      <c r="AI6" s="721"/>
      <c r="AJ6" s="721"/>
      <c r="AK6" s="721"/>
      <c r="AL6" s="721"/>
      <c r="AM6" s="721" t="s">
        <v>168</v>
      </c>
      <c r="AN6" s="721"/>
      <c r="AO6" s="721"/>
      <c r="AP6" s="721"/>
      <c r="AQ6" s="721"/>
      <c r="AR6" s="721"/>
      <c r="AS6" s="722"/>
      <c r="AT6" s="720" t="s">
        <v>223</v>
      </c>
      <c r="AU6" s="721"/>
      <c r="AV6" s="721"/>
      <c r="AW6" s="721"/>
      <c r="AX6" s="721"/>
      <c r="AY6" s="721"/>
      <c r="AZ6" s="722"/>
      <c r="BA6" s="796"/>
      <c r="BB6" s="797"/>
      <c r="BC6" s="797"/>
      <c r="BD6" s="797"/>
      <c r="BE6" s="797"/>
      <c r="BF6" s="797"/>
      <c r="BG6" s="798"/>
    </row>
    <row r="7" spans="1:59" ht="12.75" customHeight="1" x14ac:dyDescent="0.2">
      <c r="A7" s="709"/>
      <c r="B7" s="787"/>
      <c r="C7" s="715"/>
      <c r="D7" s="729" t="s">
        <v>224</v>
      </c>
      <c r="E7" s="730" t="s">
        <v>236</v>
      </c>
      <c r="F7" s="730"/>
      <c r="G7" s="730"/>
      <c r="H7" s="730"/>
      <c r="I7" s="730"/>
      <c r="J7" s="731"/>
      <c r="K7" s="729" t="s">
        <v>224</v>
      </c>
      <c r="L7" s="730" t="s">
        <v>236</v>
      </c>
      <c r="M7" s="730"/>
      <c r="N7" s="730"/>
      <c r="O7" s="730"/>
      <c r="P7" s="730"/>
      <c r="Q7" s="731"/>
      <c r="R7" s="729" t="s">
        <v>224</v>
      </c>
      <c r="S7" s="730" t="s">
        <v>236</v>
      </c>
      <c r="T7" s="730"/>
      <c r="U7" s="730"/>
      <c r="V7" s="730"/>
      <c r="W7" s="730"/>
      <c r="X7" s="731"/>
      <c r="Y7" s="792" t="s">
        <v>224</v>
      </c>
      <c r="Z7" s="730" t="s">
        <v>236</v>
      </c>
      <c r="AA7" s="730"/>
      <c r="AB7" s="730"/>
      <c r="AC7" s="730"/>
      <c r="AD7" s="730"/>
      <c r="AE7" s="731"/>
      <c r="AF7" s="729" t="s">
        <v>224</v>
      </c>
      <c r="AG7" s="730" t="s">
        <v>236</v>
      </c>
      <c r="AH7" s="730"/>
      <c r="AI7" s="730"/>
      <c r="AJ7" s="730"/>
      <c r="AK7" s="730"/>
      <c r="AL7" s="731"/>
      <c r="AM7" s="789" t="s">
        <v>224</v>
      </c>
      <c r="AN7" s="730" t="s">
        <v>236</v>
      </c>
      <c r="AO7" s="730"/>
      <c r="AP7" s="730"/>
      <c r="AQ7" s="730"/>
      <c r="AR7" s="730"/>
      <c r="AS7" s="731"/>
      <c r="AT7" s="729" t="s">
        <v>224</v>
      </c>
      <c r="AU7" s="790" t="s">
        <v>236</v>
      </c>
      <c r="AV7" s="790"/>
      <c r="AW7" s="790"/>
      <c r="AX7" s="790"/>
      <c r="AY7" s="790"/>
      <c r="AZ7" s="791"/>
      <c r="BA7" s="799" t="s">
        <v>224</v>
      </c>
      <c r="BB7" s="790" t="s">
        <v>236</v>
      </c>
      <c r="BC7" s="790"/>
      <c r="BD7" s="790"/>
      <c r="BE7" s="790"/>
      <c r="BF7" s="790"/>
      <c r="BG7" s="791"/>
    </row>
    <row r="8" spans="1:59" ht="48" customHeight="1" x14ac:dyDescent="0.2">
      <c r="A8" s="785"/>
      <c r="B8" s="788"/>
      <c r="C8" s="716"/>
      <c r="D8" s="729"/>
      <c r="E8" s="78" t="s">
        <v>237</v>
      </c>
      <c r="F8" s="390" t="s">
        <v>238</v>
      </c>
      <c r="G8" s="390" t="s">
        <v>239</v>
      </c>
      <c r="H8" s="78" t="s">
        <v>240</v>
      </c>
      <c r="I8" s="390" t="s">
        <v>241</v>
      </c>
      <c r="J8" s="134" t="s">
        <v>242</v>
      </c>
      <c r="K8" s="729"/>
      <c r="L8" s="78" t="s">
        <v>237</v>
      </c>
      <c r="M8" s="390" t="s">
        <v>238</v>
      </c>
      <c r="N8" s="390" t="s">
        <v>239</v>
      </c>
      <c r="O8" s="78" t="s">
        <v>240</v>
      </c>
      <c r="P8" s="390" t="s">
        <v>241</v>
      </c>
      <c r="Q8" s="134" t="s">
        <v>242</v>
      </c>
      <c r="R8" s="729"/>
      <c r="S8" s="78" t="s">
        <v>237</v>
      </c>
      <c r="T8" s="390" t="s">
        <v>238</v>
      </c>
      <c r="U8" s="390" t="s">
        <v>239</v>
      </c>
      <c r="V8" s="78" t="s">
        <v>240</v>
      </c>
      <c r="W8" s="390" t="s">
        <v>241</v>
      </c>
      <c r="X8" s="134" t="s">
        <v>242</v>
      </c>
      <c r="Y8" s="729"/>
      <c r="Z8" s="78" t="s">
        <v>237</v>
      </c>
      <c r="AA8" s="390" t="s">
        <v>238</v>
      </c>
      <c r="AB8" s="390" t="s">
        <v>239</v>
      </c>
      <c r="AC8" s="78" t="s">
        <v>240</v>
      </c>
      <c r="AD8" s="390" t="s">
        <v>241</v>
      </c>
      <c r="AE8" s="134" t="s">
        <v>242</v>
      </c>
      <c r="AF8" s="729"/>
      <c r="AG8" s="78" t="s">
        <v>237</v>
      </c>
      <c r="AH8" s="390" t="s">
        <v>238</v>
      </c>
      <c r="AI8" s="390" t="s">
        <v>239</v>
      </c>
      <c r="AJ8" s="78" t="s">
        <v>240</v>
      </c>
      <c r="AK8" s="390" t="s">
        <v>241</v>
      </c>
      <c r="AL8" s="134" t="s">
        <v>242</v>
      </c>
      <c r="AM8" s="789"/>
      <c r="AN8" s="78" t="s">
        <v>237</v>
      </c>
      <c r="AO8" s="390" t="s">
        <v>238</v>
      </c>
      <c r="AP8" s="390" t="s">
        <v>239</v>
      </c>
      <c r="AQ8" s="78" t="s">
        <v>240</v>
      </c>
      <c r="AR8" s="390" t="s">
        <v>241</v>
      </c>
      <c r="AS8" s="134" t="s">
        <v>242</v>
      </c>
      <c r="AT8" s="729"/>
      <c r="AU8" s="78" t="s">
        <v>237</v>
      </c>
      <c r="AV8" s="390" t="s">
        <v>238</v>
      </c>
      <c r="AW8" s="390" t="s">
        <v>239</v>
      </c>
      <c r="AX8" s="78" t="s">
        <v>240</v>
      </c>
      <c r="AY8" s="390" t="s">
        <v>241</v>
      </c>
      <c r="AZ8" s="134" t="s">
        <v>242</v>
      </c>
      <c r="BA8" s="799"/>
      <c r="BB8" s="78" t="s">
        <v>237</v>
      </c>
      <c r="BC8" s="390" t="s">
        <v>238</v>
      </c>
      <c r="BD8" s="390" t="s">
        <v>239</v>
      </c>
      <c r="BE8" s="78" t="s">
        <v>240</v>
      </c>
      <c r="BF8" s="390" t="s">
        <v>241</v>
      </c>
      <c r="BG8" s="134" t="s">
        <v>242</v>
      </c>
    </row>
    <row r="9" spans="1:59" x14ac:dyDescent="0.2">
      <c r="A9" s="116"/>
      <c r="B9" s="145" t="s">
        <v>210</v>
      </c>
      <c r="C9" s="146"/>
      <c r="D9" s="138">
        <f>E9+F9+G9+H9+I9+J9</f>
        <v>182</v>
      </c>
      <c r="E9" s="119">
        <f t="shared" ref="E9:J9" si="0">SUM(E10:E14)</f>
        <v>164</v>
      </c>
      <c r="F9" s="119">
        <f t="shared" si="0"/>
        <v>3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39">
        <f t="shared" si="0"/>
        <v>15</v>
      </c>
      <c r="K9" s="138">
        <f>L9+M9+N9+O9+P9+Q9</f>
        <v>788</v>
      </c>
      <c r="L9" s="119">
        <f t="shared" ref="L9:Q9" si="1">SUM(L10:L14)</f>
        <v>173</v>
      </c>
      <c r="M9" s="119">
        <f t="shared" si="1"/>
        <v>3</v>
      </c>
      <c r="N9" s="119">
        <f t="shared" si="1"/>
        <v>0</v>
      </c>
      <c r="O9" s="119">
        <f t="shared" si="1"/>
        <v>104</v>
      </c>
      <c r="P9" s="119">
        <f t="shared" si="1"/>
        <v>435</v>
      </c>
      <c r="Q9" s="139">
        <f t="shared" si="1"/>
        <v>73</v>
      </c>
      <c r="R9" s="138">
        <f>S9+T9+U9+V9+W9+X9</f>
        <v>970</v>
      </c>
      <c r="S9" s="119">
        <f t="shared" ref="S9:X9" si="2">SUM(S10:S14)</f>
        <v>337</v>
      </c>
      <c r="T9" s="119">
        <f t="shared" si="2"/>
        <v>6</v>
      </c>
      <c r="U9" s="119">
        <f t="shared" si="2"/>
        <v>0</v>
      </c>
      <c r="V9" s="119">
        <f t="shared" si="2"/>
        <v>104</v>
      </c>
      <c r="W9" s="119">
        <f t="shared" si="2"/>
        <v>435</v>
      </c>
      <c r="X9" s="139">
        <f t="shared" si="2"/>
        <v>88</v>
      </c>
      <c r="Y9" s="138">
        <f>Z9+AA9+AB9+AC9+AD9+AE9</f>
        <v>790</v>
      </c>
      <c r="Z9" s="119">
        <f t="shared" ref="Z9:AE9" si="3">SUM(Z10:Z14)</f>
        <v>177</v>
      </c>
      <c r="AA9" s="119">
        <f t="shared" si="3"/>
        <v>5</v>
      </c>
      <c r="AB9" s="119">
        <f t="shared" si="3"/>
        <v>0</v>
      </c>
      <c r="AC9" s="119">
        <f t="shared" si="3"/>
        <v>99</v>
      </c>
      <c r="AD9" s="119">
        <f t="shared" si="3"/>
        <v>432</v>
      </c>
      <c r="AE9" s="139">
        <f t="shared" si="3"/>
        <v>77</v>
      </c>
      <c r="AF9" s="138">
        <f>AG9+AH9+AI9+AJ9+AK9+AL9</f>
        <v>733</v>
      </c>
      <c r="AG9" s="119">
        <f t="shared" ref="AG9:AL9" si="4">SUM(AG10:AG14)</f>
        <v>143</v>
      </c>
      <c r="AH9" s="119">
        <f t="shared" si="4"/>
        <v>4</v>
      </c>
      <c r="AI9" s="119">
        <f t="shared" si="4"/>
        <v>0</v>
      </c>
      <c r="AJ9" s="119">
        <f t="shared" si="4"/>
        <v>89</v>
      </c>
      <c r="AK9" s="119">
        <f t="shared" si="4"/>
        <v>430</v>
      </c>
      <c r="AL9" s="119">
        <f t="shared" si="4"/>
        <v>67</v>
      </c>
      <c r="AM9" s="119">
        <f>AN9+AO9+AP9+AQ9+AR9+AS9</f>
        <v>57</v>
      </c>
      <c r="AN9" s="119">
        <f t="shared" ref="AN9:AS9" si="5">SUM(AN10:AN14)</f>
        <v>34</v>
      </c>
      <c r="AO9" s="119">
        <f t="shared" si="5"/>
        <v>1</v>
      </c>
      <c r="AP9" s="119">
        <f t="shared" si="5"/>
        <v>0</v>
      </c>
      <c r="AQ9" s="119">
        <f t="shared" si="5"/>
        <v>10</v>
      </c>
      <c r="AR9" s="119">
        <f t="shared" si="5"/>
        <v>2</v>
      </c>
      <c r="AS9" s="139">
        <f t="shared" si="5"/>
        <v>10</v>
      </c>
      <c r="AT9" s="138">
        <f>AU9+AV9+AW9+AX9+AY9+AZ9</f>
        <v>682</v>
      </c>
      <c r="AU9" s="119">
        <f t="shared" ref="AU9:AZ9" si="6">SUM(AU10:AU14)</f>
        <v>79</v>
      </c>
      <c r="AV9" s="119">
        <f t="shared" si="6"/>
        <v>3</v>
      </c>
      <c r="AW9" s="119">
        <f t="shared" si="6"/>
        <v>0</v>
      </c>
      <c r="AX9" s="119">
        <f t="shared" si="6"/>
        <v>98</v>
      </c>
      <c r="AY9" s="119">
        <f t="shared" si="6"/>
        <v>432</v>
      </c>
      <c r="AZ9" s="139">
        <f t="shared" si="6"/>
        <v>70</v>
      </c>
      <c r="BA9" s="138">
        <f>BB9+BC9+BD9+BE9+BF9+BG9</f>
        <v>180</v>
      </c>
      <c r="BB9" s="119">
        <f t="shared" ref="BB9:BG9" si="7">SUM(BB10:BB14)</f>
        <v>160</v>
      </c>
      <c r="BC9" s="119">
        <f t="shared" si="7"/>
        <v>1</v>
      </c>
      <c r="BD9" s="119">
        <f t="shared" si="7"/>
        <v>0</v>
      </c>
      <c r="BE9" s="119">
        <f t="shared" si="7"/>
        <v>5</v>
      </c>
      <c r="BF9" s="119">
        <f t="shared" si="7"/>
        <v>3</v>
      </c>
      <c r="BG9" s="139">
        <f t="shared" si="7"/>
        <v>11</v>
      </c>
    </row>
    <row r="10" spans="1:59" x14ac:dyDescent="0.2">
      <c r="A10" s="116">
        <v>1</v>
      </c>
      <c r="B10" s="147" t="s">
        <v>705</v>
      </c>
      <c r="C10" s="140" t="s">
        <v>735</v>
      </c>
      <c r="D10" s="138">
        <f t="shared" ref="D10:D12" si="8">E10+F10+G10+H10+I10+J10</f>
        <v>42</v>
      </c>
      <c r="E10" s="141">
        <v>41</v>
      </c>
      <c r="F10" s="80">
        <v>1</v>
      </c>
      <c r="G10" s="80">
        <v>0</v>
      </c>
      <c r="H10" s="80">
        <v>0</v>
      </c>
      <c r="I10" s="80">
        <v>0</v>
      </c>
      <c r="J10" s="121">
        <v>0</v>
      </c>
      <c r="K10" s="138">
        <f t="shared" ref="K10:K12" si="9">L10+M10+N10+O10+P10+Q10</f>
        <v>265</v>
      </c>
      <c r="L10" s="80">
        <v>57</v>
      </c>
      <c r="M10" s="80">
        <v>1</v>
      </c>
      <c r="N10" s="80">
        <v>0</v>
      </c>
      <c r="O10" s="80">
        <v>34</v>
      </c>
      <c r="P10" s="80">
        <v>149</v>
      </c>
      <c r="Q10" s="121">
        <v>24</v>
      </c>
      <c r="R10" s="138">
        <f t="shared" ref="R10:R12" si="10">S10+T10+U10+V10+W10+X10</f>
        <v>307</v>
      </c>
      <c r="S10" s="118">
        <f t="shared" ref="S10:S12" si="11">E10+L10</f>
        <v>98</v>
      </c>
      <c r="T10" s="118">
        <f t="shared" ref="T10:T12" si="12">F10+M10</f>
        <v>2</v>
      </c>
      <c r="U10" s="118">
        <f t="shared" ref="U10:U12" si="13">G10+N10</f>
        <v>0</v>
      </c>
      <c r="V10" s="118">
        <f t="shared" ref="V10:V12" si="14">H10+O10</f>
        <v>34</v>
      </c>
      <c r="W10" s="118">
        <f t="shared" ref="W10:W12" si="15">I10+P10</f>
        <v>149</v>
      </c>
      <c r="X10" s="118">
        <f t="shared" ref="X10:X12" si="16">J10+Q10</f>
        <v>24</v>
      </c>
      <c r="Y10" s="138">
        <f t="shared" ref="Y10:Y12" si="17">Z10+AA10+AB10+AC10+AD10+AE10</f>
        <v>254</v>
      </c>
      <c r="Z10" s="118">
        <f t="shared" ref="Z10:Z12" si="18">AG10+AN10</f>
        <v>53</v>
      </c>
      <c r="AA10" s="118">
        <f t="shared" ref="AA10:AA12" si="19">AH10+AO10</f>
        <v>1</v>
      </c>
      <c r="AB10" s="119">
        <f t="shared" ref="AB10:AB12" si="20">AI10+AP10</f>
        <v>0</v>
      </c>
      <c r="AC10" s="118">
        <f t="shared" ref="AC10:AC12" si="21">AJ10+AQ10</f>
        <v>32</v>
      </c>
      <c r="AD10" s="118">
        <f t="shared" ref="AD10:AD12" si="22">AK10+AR10</f>
        <v>149</v>
      </c>
      <c r="AE10" s="120">
        <f t="shared" ref="AE10:AE12" si="23">AL10+AS10</f>
        <v>19</v>
      </c>
      <c r="AF10" s="138">
        <f t="shared" ref="AF10:AF12" si="24">AG10+AH10+AI10+AJ10+AK10+AL10</f>
        <v>231</v>
      </c>
      <c r="AG10" s="80">
        <v>41</v>
      </c>
      <c r="AH10" s="80">
        <v>0</v>
      </c>
      <c r="AI10" s="80">
        <v>0</v>
      </c>
      <c r="AJ10" s="80">
        <v>27</v>
      </c>
      <c r="AK10" s="80">
        <v>149</v>
      </c>
      <c r="AL10" s="80">
        <v>14</v>
      </c>
      <c r="AM10" s="119">
        <f t="shared" ref="AM10:AM12" si="25">AN10+AO10+AP10+AQ10+AR10+AS10</f>
        <v>23</v>
      </c>
      <c r="AN10" s="80">
        <v>12</v>
      </c>
      <c r="AO10" s="80">
        <v>1</v>
      </c>
      <c r="AP10" s="80">
        <v>0</v>
      </c>
      <c r="AQ10" s="80">
        <v>5</v>
      </c>
      <c r="AR10" s="80">
        <v>0</v>
      </c>
      <c r="AS10" s="121">
        <v>5</v>
      </c>
      <c r="AT10" s="138">
        <f t="shared" ref="AT10:AT12" si="26">AU10+AV10+AW10+AX10+AY10+AZ10</f>
        <v>224</v>
      </c>
      <c r="AU10" s="80">
        <v>24</v>
      </c>
      <c r="AV10" s="80">
        <v>1</v>
      </c>
      <c r="AW10" s="80">
        <v>0</v>
      </c>
      <c r="AX10" s="80">
        <v>31</v>
      </c>
      <c r="AY10" s="80">
        <v>149</v>
      </c>
      <c r="AZ10" s="121">
        <v>19</v>
      </c>
      <c r="BA10" s="138">
        <f t="shared" ref="BA10:BA12" si="27">BB10+BC10+BD10+BE10+BF10+BG10</f>
        <v>53</v>
      </c>
      <c r="BB10" s="118">
        <f t="shared" ref="BB10:BB12" si="28">S10-Z10</f>
        <v>45</v>
      </c>
      <c r="BC10" s="118">
        <f t="shared" ref="BC10:BC12" si="29">T10-AA10</f>
        <v>1</v>
      </c>
      <c r="BD10" s="119">
        <f t="shared" ref="BD10:BD12" si="30">U10-AB10</f>
        <v>0</v>
      </c>
      <c r="BE10" s="118">
        <f t="shared" ref="BE10:BE12" si="31">V10-AC10</f>
        <v>2</v>
      </c>
      <c r="BF10" s="118">
        <f t="shared" ref="BF10:BF12" si="32">W10-AD10</f>
        <v>0</v>
      </c>
      <c r="BG10" s="120">
        <f t="shared" ref="BG10:BG12" si="33">X10-AE10</f>
        <v>5</v>
      </c>
    </row>
    <row r="11" spans="1:59" x14ac:dyDescent="0.2">
      <c r="A11" s="116">
        <v>2</v>
      </c>
      <c r="B11" s="147" t="s">
        <v>706</v>
      </c>
      <c r="C11" s="140" t="s">
        <v>736</v>
      </c>
      <c r="D11" s="138">
        <f t="shared" si="8"/>
        <v>70</v>
      </c>
      <c r="E11" s="141">
        <v>65</v>
      </c>
      <c r="F11" s="80">
        <v>2</v>
      </c>
      <c r="G11" s="80">
        <v>0</v>
      </c>
      <c r="H11" s="80">
        <v>0</v>
      </c>
      <c r="I11" s="80">
        <v>0</v>
      </c>
      <c r="J11" s="121">
        <v>3</v>
      </c>
      <c r="K11" s="138">
        <f t="shared" si="9"/>
        <v>274</v>
      </c>
      <c r="L11" s="80">
        <v>57</v>
      </c>
      <c r="M11" s="80">
        <v>2</v>
      </c>
      <c r="N11" s="80">
        <v>0</v>
      </c>
      <c r="O11" s="80">
        <v>36</v>
      </c>
      <c r="P11" s="80">
        <v>153</v>
      </c>
      <c r="Q11" s="121">
        <v>26</v>
      </c>
      <c r="R11" s="138">
        <f t="shared" si="10"/>
        <v>344</v>
      </c>
      <c r="S11" s="118">
        <f t="shared" si="11"/>
        <v>122</v>
      </c>
      <c r="T11" s="118">
        <f t="shared" si="12"/>
        <v>4</v>
      </c>
      <c r="U11" s="118">
        <f t="shared" si="13"/>
        <v>0</v>
      </c>
      <c r="V11" s="118">
        <f t="shared" si="14"/>
        <v>36</v>
      </c>
      <c r="W11" s="118">
        <f t="shared" si="15"/>
        <v>153</v>
      </c>
      <c r="X11" s="118">
        <f t="shared" si="16"/>
        <v>29</v>
      </c>
      <c r="Y11" s="138">
        <f t="shared" si="17"/>
        <v>271</v>
      </c>
      <c r="Z11" s="118">
        <f t="shared" si="18"/>
        <v>59</v>
      </c>
      <c r="AA11" s="118">
        <f t="shared" si="19"/>
        <v>4</v>
      </c>
      <c r="AB11" s="119">
        <f t="shared" si="20"/>
        <v>0</v>
      </c>
      <c r="AC11" s="118">
        <f t="shared" si="21"/>
        <v>34</v>
      </c>
      <c r="AD11" s="118">
        <f t="shared" si="22"/>
        <v>150</v>
      </c>
      <c r="AE11" s="120">
        <f t="shared" si="23"/>
        <v>24</v>
      </c>
      <c r="AF11" s="138">
        <f t="shared" si="24"/>
        <v>256</v>
      </c>
      <c r="AG11" s="80">
        <v>49</v>
      </c>
      <c r="AH11" s="80">
        <v>4</v>
      </c>
      <c r="AI11" s="80">
        <v>0</v>
      </c>
      <c r="AJ11" s="80">
        <v>32</v>
      </c>
      <c r="AK11" s="80">
        <v>149</v>
      </c>
      <c r="AL11" s="80">
        <v>22</v>
      </c>
      <c r="AM11" s="119">
        <f t="shared" si="25"/>
        <v>15</v>
      </c>
      <c r="AN11" s="80">
        <v>10</v>
      </c>
      <c r="AO11" s="80">
        <v>0</v>
      </c>
      <c r="AP11" s="80">
        <v>0</v>
      </c>
      <c r="AQ11" s="80">
        <v>2</v>
      </c>
      <c r="AR11" s="80">
        <v>1</v>
      </c>
      <c r="AS11" s="121">
        <v>2</v>
      </c>
      <c r="AT11" s="138">
        <f t="shared" si="26"/>
        <v>239</v>
      </c>
      <c r="AU11" s="80">
        <v>29</v>
      </c>
      <c r="AV11" s="80">
        <v>2</v>
      </c>
      <c r="AW11" s="80">
        <v>0</v>
      </c>
      <c r="AX11" s="80">
        <v>34</v>
      </c>
      <c r="AY11" s="80">
        <v>150</v>
      </c>
      <c r="AZ11" s="121">
        <v>24</v>
      </c>
      <c r="BA11" s="138">
        <f t="shared" si="27"/>
        <v>73</v>
      </c>
      <c r="BB11" s="118">
        <f t="shared" si="28"/>
        <v>63</v>
      </c>
      <c r="BC11" s="118">
        <f t="shared" si="29"/>
        <v>0</v>
      </c>
      <c r="BD11" s="119">
        <f t="shared" si="30"/>
        <v>0</v>
      </c>
      <c r="BE11" s="118">
        <f t="shared" si="31"/>
        <v>2</v>
      </c>
      <c r="BF11" s="118">
        <f t="shared" si="32"/>
        <v>3</v>
      </c>
      <c r="BG11" s="120">
        <f t="shared" si="33"/>
        <v>5</v>
      </c>
    </row>
    <row r="12" spans="1:59" x14ac:dyDescent="0.2">
      <c r="A12" s="116">
        <v>3</v>
      </c>
      <c r="B12" s="147" t="s">
        <v>707</v>
      </c>
      <c r="C12" s="140" t="s">
        <v>737</v>
      </c>
      <c r="D12" s="138">
        <f t="shared" si="8"/>
        <v>70</v>
      </c>
      <c r="E12" s="141">
        <v>58</v>
      </c>
      <c r="F12" s="80">
        <v>0</v>
      </c>
      <c r="G12" s="80">
        <v>0</v>
      </c>
      <c r="H12" s="80">
        <v>0</v>
      </c>
      <c r="I12" s="80">
        <v>0</v>
      </c>
      <c r="J12" s="121">
        <v>12</v>
      </c>
      <c r="K12" s="138">
        <f t="shared" si="9"/>
        <v>249</v>
      </c>
      <c r="L12" s="80">
        <v>59</v>
      </c>
      <c r="M12" s="80">
        <v>0</v>
      </c>
      <c r="N12" s="80">
        <v>0</v>
      </c>
      <c r="O12" s="80">
        <v>34</v>
      </c>
      <c r="P12" s="80">
        <v>133</v>
      </c>
      <c r="Q12" s="121">
        <v>23</v>
      </c>
      <c r="R12" s="138">
        <f t="shared" si="10"/>
        <v>319</v>
      </c>
      <c r="S12" s="118">
        <f t="shared" si="11"/>
        <v>117</v>
      </c>
      <c r="T12" s="118">
        <f t="shared" si="12"/>
        <v>0</v>
      </c>
      <c r="U12" s="118">
        <f t="shared" si="13"/>
        <v>0</v>
      </c>
      <c r="V12" s="118">
        <f t="shared" si="14"/>
        <v>34</v>
      </c>
      <c r="W12" s="118">
        <f t="shared" si="15"/>
        <v>133</v>
      </c>
      <c r="X12" s="118">
        <f t="shared" si="16"/>
        <v>35</v>
      </c>
      <c r="Y12" s="138">
        <f t="shared" si="17"/>
        <v>265</v>
      </c>
      <c r="Z12" s="118">
        <f t="shared" si="18"/>
        <v>65</v>
      </c>
      <c r="AA12" s="118">
        <f t="shared" si="19"/>
        <v>0</v>
      </c>
      <c r="AB12" s="119">
        <f t="shared" si="20"/>
        <v>0</v>
      </c>
      <c r="AC12" s="118">
        <f t="shared" si="21"/>
        <v>33</v>
      </c>
      <c r="AD12" s="118">
        <f t="shared" si="22"/>
        <v>133</v>
      </c>
      <c r="AE12" s="120">
        <f t="shared" si="23"/>
        <v>34</v>
      </c>
      <c r="AF12" s="138">
        <f t="shared" si="24"/>
        <v>246</v>
      </c>
      <c r="AG12" s="80">
        <v>53</v>
      </c>
      <c r="AH12" s="80">
        <v>0</v>
      </c>
      <c r="AI12" s="80">
        <v>0</v>
      </c>
      <c r="AJ12" s="80">
        <v>30</v>
      </c>
      <c r="AK12" s="80">
        <v>132</v>
      </c>
      <c r="AL12" s="80">
        <v>31</v>
      </c>
      <c r="AM12" s="119">
        <f t="shared" si="25"/>
        <v>19</v>
      </c>
      <c r="AN12" s="80">
        <v>12</v>
      </c>
      <c r="AO12" s="80">
        <v>0</v>
      </c>
      <c r="AP12" s="80">
        <v>0</v>
      </c>
      <c r="AQ12" s="80">
        <v>3</v>
      </c>
      <c r="AR12" s="80">
        <v>1</v>
      </c>
      <c r="AS12" s="121">
        <v>3</v>
      </c>
      <c r="AT12" s="138">
        <f t="shared" si="26"/>
        <v>219</v>
      </c>
      <c r="AU12" s="80">
        <v>26</v>
      </c>
      <c r="AV12" s="80">
        <v>0</v>
      </c>
      <c r="AW12" s="80">
        <v>0</v>
      </c>
      <c r="AX12" s="80">
        <v>33</v>
      </c>
      <c r="AY12" s="80">
        <v>133</v>
      </c>
      <c r="AZ12" s="121">
        <v>27</v>
      </c>
      <c r="BA12" s="138">
        <f t="shared" si="27"/>
        <v>54</v>
      </c>
      <c r="BB12" s="118">
        <f t="shared" si="28"/>
        <v>52</v>
      </c>
      <c r="BC12" s="118">
        <f t="shared" si="29"/>
        <v>0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1</v>
      </c>
    </row>
    <row r="13" spans="1:59" x14ac:dyDescent="0.2">
      <c r="A13" s="116"/>
      <c r="B13" s="147"/>
      <c r="C13" s="140"/>
      <c r="D13" s="138"/>
      <c r="E13" s="141"/>
      <c r="F13" s="80"/>
      <c r="G13" s="80"/>
      <c r="H13" s="80"/>
      <c r="I13" s="80"/>
      <c r="J13" s="121"/>
      <c r="K13" s="138"/>
      <c r="L13" s="80"/>
      <c r="M13" s="80"/>
      <c r="N13" s="80"/>
      <c r="O13" s="80"/>
      <c r="P13" s="80"/>
      <c r="Q13" s="121"/>
      <c r="R13" s="138"/>
      <c r="S13" s="118"/>
      <c r="T13" s="118"/>
      <c r="U13" s="118"/>
      <c r="V13" s="118"/>
      <c r="W13" s="118"/>
      <c r="X13" s="118"/>
      <c r="Y13" s="138"/>
      <c r="Z13" s="118"/>
      <c r="AA13" s="118"/>
      <c r="AB13" s="119"/>
      <c r="AC13" s="118"/>
      <c r="AD13" s="118"/>
      <c r="AE13" s="120"/>
      <c r="AF13" s="138"/>
      <c r="AG13" s="80"/>
      <c r="AH13" s="80"/>
      <c r="AI13" s="80"/>
      <c r="AJ13" s="80"/>
      <c r="AK13" s="80"/>
      <c r="AL13" s="80"/>
      <c r="AM13" s="119"/>
      <c r="AN13" s="80"/>
      <c r="AO13" s="80"/>
      <c r="AP13" s="80"/>
      <c r="AQ13" s="80"/>
      <c r="AR13" s="80"/>
      <c r="AS13" s="121"/>
      <c r="AT13" s="138"/>
      <c r="AU13" s="80"/>
      <c r="AV13" s="80"/>
      <c r="AW13" s="80"/>
      <c r="AX13" s="80"/>
      <c r="AY13" s="80"/>
      <c r="AZ13" s="121"/>
      <c r="BA13" s="138"/>
      <c r="BB13" s="118"/>
      <c r="BC13" s="118"/>
      <c r="BD13" s="119"/>
      <c r="BE13" s="118"/>
      <c r="BF13" s="118"/>
      <c r="BG13" s="120"/>
    </row>
    <row r="14" spans="1:59" x14ac:dyDescent="0.2">
      <c r="A14" s="116"/>
      <c r="B14" s="147"/>
      <c r="C14" s="140"/>
      <c r="D14" s="138"/>
      <c r="E14" s="141"/>
      <c r="F14" s="80"/>
      <c r="G14" s="80"/>
      <c r="H14" s="80"/>
      <c r="I14" s="80"/>
      <c r="J14" s="121"/>
      <c r="K14" s="138"/>
      <c r="L14" s="80"/>
      <c r="M14" s="80"/>
      <c r="N14" s="80"/>
      <c r="O14" s="80"/>
      <c r="P14" s="80"/>
      <c r="Q14" s="121"/>
      <c r="R14" s="138"/>
      <c r="S14" s="118"/>
      <c r="T14" s="118"/>
      <c r="U14" s="118"/>
      <c r="V14" s="118"/>
      <c r="W14" s="118"/>
      <c r="X14" s="118"/>
      <c r="Y14" s="138"/>
      <c r="Z14" s="118"/>
      <c r="AA14" s="118"/>
      <c r="AB14" s="119"/>
      <c r="AC14" s="118"/>
      <c r="AD14" s="118"/>
      <c r="AE14" s="120"/>
      <c r="AF14" s="138"/>
      <c r="AG14" s="80"/>
      <c r="AH14" s="80"/>
      <c r="AI14" s="80"/>
      <c r="AJ14" s="80"/>
      <c r="AK14" s="80"/>
      <c r="AL14" s="80"/>
      <c r="AM14" s="119"/>
      <c r="AN14" s="80"/>
      <c r="AO14" s="80"/>
      <c r="AP14" s="80"/>
      <c r="AQ14" s="80"/>
      <c r="AR14" s="80"/>
      <c r="AS14" s="121"/>
      <c r="AT14" s="138"/>
      <c r="AU14" s="80"/>
      <c r="AV14" s="80"/>
      <c r="AW14" s="80"/>
      <c r="AX14" s="80"/>
      <c r="AY14" s="80"/>
      <c r="AZ14" s="121"/>
      <c r="BA14" s="138"/>
      <c r="BB14" s="118"/>
      <c r="BC14" s="118"/>
      <c r="BD14" s="119"/>
      <c r="BE14" s="118"/>
      <c r="BF14" s="118"/>
      <c r="BG14" s="120"/>
    </row>
    <row r="15" spans="1:59" x14ac:dyDescent="0.2">
      <c r="AU15" s="745" t="s">
        <v>57</v>
      </c>
      <c r="AV15" s="745"/>
      <c r="AW15" s="745"/>
      <c r="AX15" s="745"/>
      <c r="AY15" s="745"/>
      <c r="AZ15" s="745"/>
      <c r="BA15" s="745"/>
      <c r="BB15" s="745"/>
      <c r="BC15" s="745"/>
      <c r="BD15" s="66"/>
    </row>
    <row r="16" spans="1:59" x14ac:dyDescent="0.2">
      <c r="AV16" s="98" t="s">
        <v>550</v>
      </c>
    </row>
    <row r="17" spans="32:48" x14ac:dyDescent="0.2">
      <c r="AV17" s="277" t="s">
        <v>684</v>
      </c>
    </row>
    <row r="18" spans="32:48" x14ac:dyDescent="0.2">
      <c r="AV18" s="98"/>
    </row>
    <row r="19" spans="32:48" ht="16.5" x14ac:dyDescent="0.25">
      <c r="AF19" s="122" t="s">
        <v>727</v>
      </c>
      <c r="AK19" s="123" t="s">
        <v>739</v>
      </c>
      <c r="AL19" s="124"/>
      <c r="AM19" s="125"/>
      <c r="AN19" s="125"/>
      <c r="AO19" s="125"/>
      <c r="AP19" s="125"/>
      <c r="AQ19" s="126" t="s">
        <v>728</v>
      </c>
      <c r="AR19" s="127"/>
      <c r="AS19" s="127"/>
      <c r="AT19" s="128"/>
      <c r="AU19" s="128"/>
      <c r="AV19" s="277"/>
    </row>
    <row r="20" spans="32:48" ht="16.5" x14ac:dyDescent="0.25">
      <c r="AF20" s="129"/>
      <c r="AK20" s="123"/>
      <c r="AL20" s="124"/>
      <c r="AM20" s="125"/>
      <c r="AN20" s="125"/>
      <c r="AO20" s="125"/>
      <c r="AP20" s="125"/>
      <c r="AQ20" s="130"/>
      <c r="AR20" s="130"/>
      <c r="AS20" s="130"/>
      <c r="AT20" s="128"/>
      <c r="AU20" s="128"/>
    </row>
    <row r="21" spans="32:48" x14ac:dyDescent="0.2">
      <c r="AF21" s="76"/>
      <c r="AK21" s="7" t="s">
        <v>731</v>
      </c>
      <c r="AL21" s="76"/>
      <c r="AM21" s="76"/>
      <c r="AN21" s="76"/>
      <c r="AO21" s="76"/>
      <c r="AP21" s="76"/>
      <c r="AQ21" s="7" t="s">
        <v>722</v>
      </c>
      <c r="AR21" s="76"/>
      <c r="AS21" s="76"/>
      <c r="AT21" s="76"/>
      <c r="AU21" s="76"/>
    </row>
    <row r="167" spans="13:13" x14ac:dyDescent="0.2">
      <c r="M167" s="148"/>
    </row>
  </sheetData>
  <mergeCells count="31">
    <mergeCell ref="N1:O1"/>
    <mergeCell ref="AU15:BC15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51"/>
  <sheetViews>
    <sheetView zoomScale="70" zoomScaleNormal="70" workbookViewId="0">
      <selection activeCell="B25" sqref="B25:Z25"/>
    </sheetView>
  </sheetViews>
  <sheetFormatPr defaultRowHeight="12.75" x14ac:dyDescent="0.2"/>
  <cols>
    <col min="1" max="1" width="5.28515625" customWidth="1"/>
    <col min="2" max="2" width="35.8554687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195</v>
      </c>
      <c r="C1" s="113"/>
      <c r="AE1" s="113"/>
    </row>
    <row r="2" spans="1:58" ht="30.75" customHeight="1" x14ac:dyDescent="0.2">
      <c r="B2" s="801" t="s">
        <v>708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0" t="s">
        <v>250</v>
      </c>
      <c r="AF2" s="800"/>
      <c r="AG2" s="800"/>
      <c r="AH2" s="80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544"/>
      <c r="BA2" s="544"/>
      <c r="BB2" s="544"/>
      <c r="BC2" s="544"/>
      <c r="BD2" s="544"/>
      <c r="BE2" s="544"/>
      <c r="BF2" s="544"/>
    </row>
    <row r="3" spans="1:58" ht="13.5" thickBot="1" x14ac:dyDescent="0.25">
      <c r="G3" s="113"/>
      <c r="L3" s="113" t="s">
        <v>291</v>
      </c>
      <c r="AI3" s="113"/>
    </row>
    <row r="4" spans="1:58" ht="42" customHeight="1" x14ac:dyDescent="0.2">
      <c r="A4" s="776" t="s">
        <v>231</v>
      </c>
      <c r="B4" s="778" t="s">
        <v>292</v>
      </c>
      <c r="C4" s="770" t="s">
        <v>197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198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77"/>
      <c r="B5" s="779"/>
      <c r="C5" s="760" t="s">
        <v>199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2"/>
      <c r="AE5" s="760" t="s">
        <v>199</v>
      </c>
      <c r="AF5" s="761"/>
      <c r="AG5" s="761"/>
      <c r="AH5" s="761"/>
      <c r="AI5" s="761"/>
      <c r="AJ5" s="761"/>
      <c r="AK5" s="761"/>
      <c r="AL5" s="761"/>
      <c r="AM5" s="761"/>
      <c r="AN5" s="761"/>
      <c r="AO5" s="761"/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  <c r="BC5" s="761"/>
      <c r="BD5" s="761"/>
      <c r="BE5" s="761"/>
      <c r="BF5" s="762"/>
    </row>
    <row r="6" spans="1:58" s="67" customFormat="1" ht="24" customHeight="1" x14ac:dyDescent="0.2">
      <c r="A6" s="805"/>
      <c r="B6" s="780"/>
      <c r="C6" s="192" t="s">
        <v>84</v>
      </c>
      <c r="D6" s="201">
        <v>1</v>
      </c>
      <c r="E6" s="193">
        <v>2</v>
      </c>
      <c r="F6" s="193" t="s">
        <v>200</v>
      </c>
      <c r="G6" s="193" t="s">
        <v>201</v>
      </c>
      <c r="H6" s="193" t="s">
        <v>202</v>
      </c>
      <c r="I6" s="193" t="s">
        <v>293</v>
      </c>
      <c r="J6" s="193" t="s">
        <v>294</v>
      </c>
      <c r="K6" s="193" t="s">
        <v>295</v>
      </c>
      <c r="L6" s="193" t="s">
        <v>296</v>
      </c>
      <c r="M6" s="193" t="s">
        <v>203</v>
      </c>
      <c r="N6" s="193" t="s">
        <v>204</v>
      </c>
      <c r="O6" s="193" t="s">
        <v>205</v>
      </c>
      <c r="P6" s="193" t="s">
        <v>51</v>
      </c>
      <c r="Q6" s="193" t="s">
        <v>52</v>
      </c>
      <c r="R6" s="193" t="s">
        <v>53</v>
      </c>
      <c r="S6" s="193" t="s">
        <v>54</v>
      </c>
      <c r="T6" s="193" t="s">
        <v>206</v>
      </c>
      <c r="U6" s="193" t="s">
        <v>207</v>
      </c>
      <c r="V6" s="193" t="s">
        <v>208</v>
      </c>
      <c r="W6" s="193" t="s">
        <v>209</v>
      </c>
      <c r="X6" s="193" t="s">
        <v>299</v>
      </c>
      <c r="Y6" s="193" t="s">
        <v>300</v>
      </c>
      <c r="Z6" s="193" t="s">
        <v>301</v>
      </c>
      <c r="AA6" s="193" t="s">
        <v>302</v>
      </c>
      <c r="AB6" s="193" t="s">
        <v>303</v>
      </c>
      <c r="AC6" s="193" t="s">
        <v>304</v>
      </c>
      <c r="AD6" s="194" t="s">
        <v>305</v>
      </c>
      <c r="AE6" s="192" t="s">
        <v>84</v>
      </c>
      <c r="AF6" s="201">
        <v>1</v>
      </c>
      <c r="AG6" s="193">
        <v>2</v>
      </c>
      <c r="AH6" s="193" t="s">
        <v>200</v>
      </c>
      <c r="AI6" s="193" t="s">
        <v>201</v>
      </c>
      <c r="AJ6" s="193" t="s">
        <v>202</v>
      </c>
      <c r="AK6" s="193" t="s">
        <v>293</v>
      </c>
      <c r="AL6" s="193" t="s">
        <v>294</v>
      </c>
      <c r="AM6" s="193" t="s">
        <v>295</v>
      </c>
      <c r="AN6" s="193" t="s">
        <v>296</v>
      </c>
      <c r="AO6" s="193" t="s">
        <v>203</v>
      </c>
      <c r="AP6" s="193" t="s">
        <v>204</v>
      </c>
      <c r="AQ6" s="193" t="s">
        <v>205</v>
      </c>
      <c r="AR6" s="193" t="s">
        <v>51</v>
      </c>
      <c r="AS6" s="193" t="s">
        <v>52</v>
      </c>
      <c r="AT6" s="193" t="s">
        <v>53</v>
      </c>
      <c r="AU6" s="193" t="s">
        <v>54</v>
      </c>
      <c r="AV6" s="193" t="s">
        <v>206</v>
      </c>
      <c r="AW6" s="193" t="s">
        <v>207</v>
      </c>
      <c r="AX6" s="193" t="s">
        <v>208</v>
      </c>
      <c r="AY6" s="193" t="s">
        <v>209</v>
      </c>
      <c r="AZ6" s="193" t="s">
        <v>299</v>
      </c>
      <c r="BA6" s="193" t="s">
        <v>300</v>
      </c>
      <c r="BB6" s="193" t="s">
        <v>301</v>
      </c>
      <c r="BC6" s="193" t="s">
        <v>302</v>
      </c>
      <c r="BD6" s="193" t="s">
        <v>303</v>
      </c>
      <c r="BE6" s="193" t="s">
        <v>304</v>
      </c>
      <c r="BF6" s="194" t="s">
        <v>305</v>
      </c>
    </row>
    <row r="7" spans="1:58" x14ac:dyDescent="0.2">
      <c r="A7" s="202"/>
      <c r="B7" s="203" t="s">
        <v>84</v>
      </c>
      <c r="C7" s="138">
        <f>D7+E7+F7+G7+H7+I7+J7+K7+L7+M7+N7+O7+P7+Q7+R7+S7+T7+U7+V7+W7+X7+Y7+Z7+AA7+AB7+AC7+AD7</f>
        <v>15</v>
      </c>
      <c r="D7" s="118">
        <f t="shared" ref="D7:AD7" si="0">SUM(D8:D11)</f>
        <v>8</v>
      </c>
      <c r="E7" s="118">
        <f t="shared" si="0"/>
        <v>0</v>
      </c>
      <c r="F7" s="118">
        <f t="shared" si="0"/>
        <v>3</v>
      </c>
      <c r="G7" s="118">
        <f t="shared" si="0"/>
        <v>2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7</v>
      </c>
      <c r="AF7" s="118">
        <f t="shared" ref="AF7:BF7" si="1">SUM(AF8:AF11)</f>
        <v>1</v>
      </c>
      <c r="AG7" s="118">
        <f t="shared" si="1"/>
        <v>0</v>
      </c>
      <c r="AH7" s="118">
        <f t="shared" si="1"/>
        <v>5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47" t="s">
        <v>705</v>
      </c>
      <c r="C8" s="138">
        <f>D8+E8+F8+G8+H8+I8+J8+K8+L8+M8+N8+O8+P8+Q8+R8+S8+T8+U8+V8+W8+X8+Y8+Z8+AA8+AB8+AC8+AD8</f>
        <v>7</v>
      </c>
      <c r="D8" s="80">
        <v>3</v>
      </c>
      <c r="E8" s="80">
        <v>0</v>
      </c>
      <c r="F8" s="80">
        <v>2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2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38">
        <f t="shared" ref="AE8:AE10" si="2">AF8+AG8+AH8+AI8+AJ8+AK8+AL8+AM8+AN8+AO8+AP8+AQ8+AR8+AS8+AT8+AU8+AV8+AW8+AX8+AY8+AZ8+BA8+BB8+BC8+BD8+BE8+BF8</f>
        <v>1</v>
      </c>
      <c r="AF8" s="80">
        <v>0</v>
      </c>
      <c r="AG8" s="80">
        <v>0</v>
      </c>
      <c r="AH8" s="80">
        <v>1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>
        <v>2</v>
      </c>
      <c r="B9" s="147" t="s">
        <v>706</v>
      </c>
      <c r="C9" s="138">
        <f t="shared" ref="C9:C10" si="3">D9+E9+F9+G9+H9+I9+J9+K9+L9+M9+N9+O9+P9+Q9+R9+S9+T9+U9+V9+W9+X9+Y9+Z9+AA9+AB9+AC9+AD9</f>
        <v>4</v>
      </c>
      <c r="D9" s="80">
        <v>3</v>
      </c>
      <c r="E9" s="80">
        <v>0</v>
      </c>
      <c r="F9" s="80">
        <v>0</v>
      </c>
      <c r="G9" s="80">
        <v>1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38">
        <f>AF9+AG9+AH9+AI9+AJ9+AK9+AL9+AM9+AN9+AO9+AP9+AQ9+AR9+AS9+AT9+AU9+AV9+AW9+AX9+AY9+AZ9+BA9+BB9+BC9+BD9+BE9+BF9</f>
        <v>2</v>
      </c>
      <c r="AF9" s="80">
        <v>0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3</v>
      </c>
      <c r="B10" s="147" t="s">
        <v>707</v>
      </c>
      <c r="C10" s="138">
        <f t="shared" si="3"/>
        <v>4</v>
      </c>
      <c r="D10" s="80">
        <v>2</v>
      </c>
      <c r="E10" s="80">
        <v>0</v>
      </c>
      <c r="F10" s="80">
        <v>1</v>
      </c>
      <c r="G10" s="80">
        <v>1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38">
        <f t="shared" si="2"/>
        <v>4</v>
      </c>
      <c r="AF10" s="80">
        <v>1</v>
      </c>
      <c r="AG10" s="80">
        <v>0</v>
      </c>
      <c r="AH10" s="80">
        <v>2</v>
      </c>
      <c r="AI10" s="80">
        <v>1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/>
      <c r="B11" s="121"/>
      <c r="C11" s="138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38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65"/>
    </row>
    <row r="13" spans="1:58" ht="12.75" customHeight="1" x14ac:dyDescent="0.2">
      <c r="A13" s="65"/>
      <c r="AV13" s="745" t="s">
        <v>57</v>
      </c>
      <c r="AW13" s="745"/>
      <c r="AX13" s="745"/>
      <c r="AY13" s="745"/>
      <c r="AZ13" s="745"/>
      <c r="BA13" s="745"/>
      <c r="BB13" s="745"/>
      <c r="BC13" s="745"/>
      <c r="BD13" s="745"/>
    </row>
    <row r="14" spans="1:58" ht="15.75" x14ac:dyDescent="0.25">
      <c r="B14" s="131"/>
    </row>
    <row r="15" spans="1:58" ht="16.5" x14ac:dyDescent="0.25">
      <c r="B15" s="67"/>
      <c r="L15" s="131" t="s">
        <v>211</v>
      </c>
      <c r="AE15" s="122" t="s">
        <v>727</v>
      </c>
      <c r="AH15" s="123" t="s">
        <v>739</v>
      </c>
      <c r="AI15" s="124"/>
      <c r="AJ15" s="124"/>
      <c r="AK15" s="125"/>
      <c r="AL15" s="125"/>
      <c r="AM15" s="125"/>
      <c r="AN15" s="125"/>
      <c r="AO15" s="126" t="s">
        <v>728</v>
      </c>
      <c r="AP15" s="127"/>
      <c r="AQ15" s="127"/>
      <c r="AR15" s="127"/>
      <c r="AS15" s="128"/>
      <c r="AT15" s="128"/>
    </row>
    <row r="16" spans="1:58" ht="14.25" customHeight="1" x14ac:dyDescent="0.25">
      <c r="B16" s="67"/>
      <c r="L16" s="67" t="s">
        <v>212</v>
      </c>
      <c r="AE16" s="129"/>
      <c r="AH16" s="123"/>
      <c r="AI16" s="124"/>
      <c r="AJ16" s="124"/>
      <c r="AK16" s="125"/>
      <c r="AL16" s="125"/>
      <c r="AM16" s="125"/>
      <c r="AN16" s="125"/>
      <c r="AO16" s="130"/>
      <c r="AP16" s="130"/>
      <c r="AQ16" s="130"/>
      <c r="AR16" s="130"/>
      <c r="AS16" s="128"/>
      <c r="AT16" s="128"/>
    </row>
    <row r="17" spans="2:46" ht="14.25" customHeight="1" x14ac:dyDescent="0.2">
      <c r="B17" s="67"/>
      <c r="L17" s="67" t="s">
        <v>306</v>
      </c>
      <c r="AE17" s="76"/>
      <c r="AH17" s="7" t="s">
        <v>731</v>
      </c>
      <c r="AI17" s="76"/>
      <c r="AJ17" s="76"/>
      <c r="AK17" s="76"/>
      <c r="AL17" s="76"/>
      <c r="AM17" s="76"/>
      <c r="AN17" s="76"/>
      <c r="AO17" s="7" t="s">
        <v>722</v>
      </c>
      <c r="AP17" s="76"/>
      <c r="AQ17" s="76"/>
      <c r="AR17" s="76"/>
      <c r="AS17" s="76"/>
      <c r="AT17" s="76"/>
    </row>
    <row r="18" spans="2:46" ht="15.95" customHeight="1" x14ac:dyDescent="0.2">
      <c r="B18" s="804" t="s">
        <v>307</v>
      </c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04"/>
    </row>
    <row r="19" spans="2:46" ht="15.95" customHeight="1" x14ac:dyDescent="0.2">
      <c r="B19" s="804" t="s">
        <v>308</v>
      </c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</row>
    <row r="20" spans="2:46" ht="15.95" customHeight="1" x14ac:dyDescent="0.2">
      <c r="B20" s="803" t="s">
        <v>309</v>
      </c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03"/>
      <c r="P20" s="803"/>
      <c r="Q20" s="803"/>
      <c r="R20" s="803"/>
      <c r="S20" s="803"/>
      <c r="T20" s="803"/>
      <c r="U20" s="803"/>
      <c r="V20" s="803"/>
      <c r="W20" s="803"/>
      <c r="X20" s="803"/>
      <c r="Y20" s="803"/>
      <c r="Z20" s="803"/>
    </row>
    <row r="21" spans="2:46" ht="15.95" customHeight="1" x14ac:dyDescent="0.2">
      <c r="B21" s="802" t="s">
        <v>402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</row>
    <row r="22" spans="2:46" ht="15.95" customHeight="1" x14ac:dyDescent="0.2">
      <c r="B22" s="802" t="s">
        <v>310</v>
      </c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2"/>
    </row>
    <row r="23" spans="2:46" ht="15.95" customHeight="1" x14ac:dyDescent="0.2">
      <c r="B23" s="802" t="s">
        <v>311</v>
      </c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</row>
    <row r="24" spans="2:46" ht="15.95" customHeight="1" x14ac:dyDescent="0.2">
      <c r="B24" s="803" t="s">
        <v>312</v>
      </c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03"/>
      <c r="V24" s="803"/>
      <c r="W24" s="803"/>
      <c r="X24" s="803"/>
      <c r="Y24" s="803"/>
      <c r="Z24" s="803"/>
    </row>
    <row r="25" spans="2:46" ht="15.95" customHeight="1" x14ac:dyDescent="0.2">
      <c r="B25" s="802" t="s">
        <v>313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</row>
    <row r="26" spans="2:46" ht="30" customHeight="1" x14ac:dyDescent="0.2">
      <c r="B26" s="802" t="s">
        <v>314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</row>
    <row r="27" spans="2:46" ht="30" customHeight="1" x14ac:dyDescent="0.2">
      <c r="B27" s="802" t="s">
        <v>315</v>
      </c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</row>
    <row r="28" spans="2:46" ht="15.95" customHeight="1" x14ac:dyDescent="0.2">
      <c r="B28" s="802" t="s">
        <v>316</v>
      </c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</row>
    <row r="29" spans="2:46" ht="15.95" customHeight="1" x14ac:dyDescent="0.2">
      <c r="B29" s="803" t="s">
        <v>317</v>
      </c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</row>
    <row r="30" spans="2:46" ht="15.95" customHeight="1" x14ac:dyDescent="0.2">
      <c r="B30" s="806" t="s">
        <v>403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</row>
    <row r="31" spans="2:46" ht="15.95" customHeight="1" x14ac:dyDescent="0.2">
      <c r="B31" s="802" t="s">
        <v>318</v>
      </c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</row>
    <row r="32" spans="2:46" ht="15.95" customHeight="1" x14ac:dyDescent="0.2">
      <c r="B32" s="802" t="s">
        <v>319</v>
      </c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</row>
    <row r="33" spans="2:26" ht="15.95" customHeight="1" x14ac:dyDescent="0.2">
      <c r="B33" s="803" t="s">
        <v>320</v>
      </c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</row>
    <row r="34" spans="2:26" ht="15.95" customHeight="1" x14ac:dyDescent="0.2">
      <c r="B34" s="802" t="s">
        <v>321</v>
      </c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</row>
    <row r="35" spans="2:26" ht="30" customHeight="1" x14ac:dyDescent="0.2">
      <c r="B35" s="802" t="s">
        <v>322</v>
      </c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  <c r="W35" s="802"/>
      <c r="X35" s="802"/>
      <c r="Y35" s="802"/>
      <c r="Z35" s="802"/>
    </row>
    <row r="36" spans="2:26" ht="30" customHeight="1" x14ac:dyDescent="0.2">
      <c r="B36" s="802" t="s">
        <v>323</v>
      </c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  <c r="Y36" s="802"/>
      <c r="Z36" s="802"/>
    </row>
    <row r="37" spans="2:26" ht="15.95" customHeight="1" x14ac:dyDescent="0.2">
      <c r="B37" s="802" t="s">
        <v>324</v>
      </c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</row>
    <row r="38" spans="2:26" ht="15.95" customHeight="1" x14ac:dyDescent="0.2">
      <c r="B38" s="803" t="s">
        <v>325</v>
      </c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</row>
    <row r="39" spans="2:26" ht="31.5" customHeight="1" x14ac:dyDescent="0.2">
      <c r="B39" s="802" t="s">
        <v>326</v>
      </c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</row>
    <row r="40" spans="2:26" ht="40.5" customHeight="1" x14ac:dyDescent="0.2">
      <c r="B40" s="802" t="s">
        <v>327</v>
      </c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802"/>
      <c r="Z40" s="802"/>
    </row>
    <row r="41" spans="2:26" ht="31.5" customHeight="1" x14ac:dyDescent="0.2">
      <c r="B41" s="802" t="s">
        <v>328</v>
      </c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</row>
    <row r="42" spans="2:26" ht="31.5" customHeight="1" x14ac:dyDescent="0.2">
      <c r="B42" s="802" t="s">
        <v>329</v>
      </c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  <c r="S42" s="802"/>
      <c r="T42" s="802"/>
      <c r="U42" s="802"/>
      <c r="V42" s="802"/>
      <c r="W42" s="802"/>
      <c r="X42" s="802"/>
      <c r="Y42" s="802"/>
      <c r="Z42" s="802"/>
    </row>
    <row r="43" spans="2:26" ht="28.5" customHeight="1" x14ac:dyDescent="0.2">
      <c r="B43" s="803" t="s">
        <v>330</v>
      </c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</row>
    <row r="44" spans="2:26" ht="45" customHeight="1" x14ac:dyDescent="0.2">
      <c r="B44" s="802" t="s">
        <v>331</v>
      </c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</row>
    <row r="45" spans="2:26" ht="45" customHeight="1" x14ac:dyDescent="0.2">
      <c r="B45" s="802" t="s">
        <v>332</v>
      </c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2"/>
    </row>
    <row r="46" spans="2:26" ht="45" customHeight="1" x14ac:dyDescent="0.2">
      <c r="B46" s="802" t="s">
        <v>333</v>
      </c>
      <c r="C46" s="802"/>
      <c r="D46" s="802"/>
      <c r="E46" s="802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802"/>
      <c r="R46" s="802"/>
      <c r="S46" s="802"/>
      <c r="T46" s="802"/>
      <c r="U46" s="802"/>
      <c r="V46" s="802"/>
      <c r="W46" s="802"/>
      <c r="X46" s="802"/>
      <c r="Y46" s="802"/>
      <c r="Z46" s="802"/>
    </row>
    <row r="47" spans="2:26" ht="32.25" customHeight="1" x14ac:dyDescent="0.2">
      <c r="B47" s="802" t="s">
        <v>334</v>
      </c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</row>
    <row r="48" spans="2:26" ht="15.95" customHeight="1" x14ac:dyDescent="0.2">
      <c r="B48" s="803" t="s">
        <v>335</v>
      </c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803"/>
      <c r="X48" s="803"/>
      <c r="Y48" s="803"/>
      <c r="Z48" s="803"/>
    </row>
    <row r="49" spans="2:26" ht="15.95" customHeight="1" x14ac:dyDescent="0.2">
      <c r="B49" s="802" t="s">
        <v>336</v>
      </c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802"/>
      <c r="Z49" s="802"/>
    </row>
    <row r="50" spans="2:26" ht="15.95" customHeight="1" x14ac:dyDescent="0.2">
      <c r="B50" s="802" t="s">
        <v>337</v>
      </c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  <c r="Y50" s="802"/>
      <c r="Z50" s="802"/>
    </row>
    <row r="51" spans="2:26" ht="15.95" customHeight="1" x14ac:dyDescent="0.2">
      <c r="B51" s="802" t="s">
        <v>338</v>
      </c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802"/>
      <c r="U51" s="802"/>
      <c r="V51" s="802"/>
      <c r="W51" s="802"/>
      <c r="X51" s="802"/>
      <c r="Y51" s="802"/>
      <c r="Z51" s="802"/>
    </row>
  </sheetData>
  <mergeCells count="43">
    <mergeCell ref="B47:Z47"/>
    <mergeCell ref="B48:Z48"/>
    <mergeCell ref="B49:Z49"/>
    <mergeCell ref="B50:Z50"/>
    <mergeCell ref="B51:Z51"/>
    <mergeCell ref="B46:Z46"/>
    <mergeCell ref="A4:A6"/>
    <mergeCell ref="B4:B6"/>
    <mergeCell ref="C4:AD4"/>
    <mergeCell ref="C5:AD5"/>
    <mergeCell ref="B18:Z18"/>
    <mergeCell ref="B30:Z30"/>
    <mergeCell ref="B37:Z37"/>
    <mergeCell ref="B38:Z38"/>
    <mergeCell ref="B41:Z41"/>
    <mergeCell ref="B42:Z42"/>
    <mergeCell ref="B43:Z43"/>
    <mergeCell ref="B44:Z44"/>
    <mergeCell ref="B45:Z45"/>
    <mergeCell ref="B39:Z39"/>
    <mergeCell ref="B40:Z40"/>
    <mergeCell ref="B36:Z36"/>
    <mergeCell ref="B25:Z25"/>
    <mergeCell ref="B26:Z26"/>
    <mergeCell ref="B27:Z27"/>
    <mergeCell ref="B28:Z28"/>
    <mergeCell ref="B29:Z29"/>
    <mergeCell ref="B31:Z31"/>
    <mergeCell ref="B32:Z32"/>
    <mergeCell ref="B33:Z33"/>
    <mergeCell ref="B34:Z34"/>
    <mergeCell ref="B35:Z35"/>
    <mergeCell ref="B24:Z24"/>
    <mergeCell ref="B22:Z22"/>
    <mergeCell ref="B21:Z21"/>
    <mergeCell ref="B20:Z20"/>
    <mergeCell ref="B19:Z19"/>
    <mergeCell ref="AE2:AH2"/>
    <mergeCell ref="B2:AD2"/>
    <mergeCell ref="B23:Z23"/>
    <mergeCell ref="AE4:BF4"/>
    <mergeCell ref="AE5:BF5"/>
    <mergeCell ref="AV13:BD1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57"/>
  <sheetViews>
    <sheetView zoomScaleNormal="100" workbookViewId="0">
      <selection activeCell="P26" sqref="P26"/>
    </sheetView>
  </sheetViews>
  <sheetFormatPr defaultColWidth="9.140625" defaultRowHeight="12.75" x14ac:dyDescent="0.2"/>
  <cols>
    <col min="1" max="1" width="5.5703125" style="209" customWidth="1"/>
    <col min="2" max="2" width="40.42578125" style="209" customWidth="1"/>
    <col min="3" max="3" width="7.710937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5" t="s">
        <v>195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22" t="s">
        <v>710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354</v>
      </c>
      <c r="AQ3" s="210"/>
    </row>
    <row r="4" spans="1:50" ht="42.75" customHeight="1" x14ac:dyDescent="0.2">
      <c r="A4" s="810" t="s">
        <v>231</v>
      </c>
      <c r="B4" s="812" t="s">
        <v>292</v>
      </c>
      <c r="C4" s="815" t="s">
        <v>197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198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9" t="s">
        <v>199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199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217" customFormat="1" ht="24" customHeight="1" x14ac:dyDescent="0.2">
      <c r="A6" s="811"/>
      <c r="B6" s="814"/>
      <c r="C6" s="212" t="s">
        <v>84</v>
      </c>
      <c r="D6" s="213">
        <v>1</v>
      </c>
      <c r="E6" s="213">
        <v>2</v>
      </c>
      <c r="F6" s="213" t="s">
        <v>200</v>
      </c>
      <c r="G6" s="213" t="s">
        <v>201</v>
      </c>
      <c r="H6" s="213" t="s">
        <v>202</v>
      </c>
      <c r="I6" s="213" t="s">
        <v>355</v>
      </c>
      <c r="J6" s="213" t="s">
        <v>356</v>
      </c>
      <c r="K6" s="213" t="s">
        <v>357</v>
      </c>
      <c r="L6" s="213" t="s">
        <v>293</v>
      </c>
      <c r="M6" s="213" t="s">
        <v>294</v>
      </c>
      <c r="N6" s="213" t="s">
        <v>295</v>
      </c>
      <c r="O6" s="213" t="s">
        <v>296</v>
      </c>
      <c r="P6" s="213" t="s">
        <v>297</v>
      </c>
      <c r="Q6" s="214" t="s">
        <v>203</v>
      </c>
      <c r="R6" s="214" t="s">
        <v>204</v>
      </c>
      <c r="S6" s="214" t="s">
        <v>205</v>
      </c>
      <c r="T6" s="214" t="s">
        <v>358</v>
      </c>
      <c r="U6" s="214" t="s">
        <v>359</v>
      </c>
      <c r="V6" s="214" t="s">
        <v>51</v>
      </c>
      <c r="W6" s="215" t="s">
        <v>52</v>
      </c>
      <c r="X6" s="214" t="s">
        <v>53</v>
      </c>
      <c r="Y6" s="214" t="s">
        <v>54</v>
      </c>
      <c r="Z6" s="216" t="s">
        <v>360</v>
      </c>
      <c r="AA6" s="212" t="s">
        <v>84</v>
      </c>
      <c r="AB6" s="213">
        <v>1</v>
      </c>
      <c r="AC6" s="213">
        <v>2</v>
      </c>
      <c r="AD6" s="213" t="s">
        <v>200</v>
      </c>
      <c r="AE6" s="213" t="s">
        <v>201</v>
      </c>
      <c r="AF6" s="213" t="s">
        <v>202</v>
      </c>
      <c r="AG6" s="213" t="s">
        <v>355</v>
      </c>
      <c r="AH6" s="213" t="s">
        <v>356</v>
      </c>
      <c r="AI6" s="213" t="s">
        <v>357</v>
      </c>
      <c r="AJ6" s="213" t="s">
        <v>293</v>
      </c>
      <c r="AK6" s="213" t="s">
        <v>294</v>
      </c>
      <c r="AL6" s="213" t="s">
        <v>295</v>
      </c>
      <c r="AM6" s="213" t="s">
        <v>296</v>
      </c>
      <c r="AN6" s="213" t="s">
        <v>297</v>
      </c>
      <c r="AO6" s="214" t="s">
        <v>203</v>
      </c>
      <c r="AP6" s="214" t="s">
        <v>204</v>
      </c>
      <c r="AQ6" s="214" t="s">
        <v>205</v>
      </c>
      <c r="AR6" s="214" t="s">
        <v>358</v>
      </c>
      <c r="AS6" s="214" t="s">
        <v>359</v>
      </c>
      <c r="AT6" s="214" t="s">
        <v>51</v>
      </c>
      <c r="AU6" s="215" t="s">
        <v>52</v>
      </c>
      <c r="AV6" s="214" t="s">
        <v>53</v>
      </c>
      <c r="AW6" s="214" t="s">
        <v>54</v>
      </c>
      <c r="AX6" s="216" t="s">
        <v>360</v>
      </c>
    </row>
    <row r="7" spans="1:50" x14ac:dyDescent="0.2">
      <c r="A7" s="218"/>
      <c r="B7" s="219" t="s">
        <v>234</v>
      </c>
      <c r="C7" s="220">
        <f>D7+E7+F7+G7+H7+I7+J7+K7+L7+M7+N7+O7+P7+Q7+R7+S7+T7+U7+V7+W7+X7+Y7+Z7</f>
        <v>0</v>
      </c>
      <c r="D7" s="221">
        <f t="shared" ref="D7:Z7" si="0">SUM(D8:D11)</f>
        <v>0</v>
      </c>
      <c r="E7" s="221">
        <f t="shared" si="0"/>
        <v>0</v>
      </c>
      <c r="F7" s="221">
        <f t="shared" si="0"/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 t="shared" si="0"/>
        <v>0</v>
      </c>
      <c r="R7" s="222">
        <f t="shared" si="0"/>
        <v>0</v>
      </c>
      <c r="S7" s="222">
        <f t="shared" si="0"/>
        <v>0</v>
      </c>
      <c r="T7" s="222">
        <f t="shared" si="0"/>
        <v>0</v>
      </c>
      <c r="U7" s="222">
        <f t="shared" si="0"/>
        <v>0</v>
      </c>
      <c r="V7" s="222">
        <f t="shared" si="0"/>
        <v>0</v>
      </c>
      <c r="W7" s="222">
        <f t="shared" si="0"/>
        <v>0</v>
      </c>
      <c r="X7" s="222">
        <f t="shared" si="0"/>
        <v>0</v>
      </c>
      <c r="Y7" s="222">
        <f t="shared" si="0"/>
        <v>0</v>
      </c>
      <c r="Z7" s="223">
        <f t="shared" si="0"/>
        <v>0</v>
      </c>
      <c r="AA7" s="220">
        <f>AB7+AC7+AD7+AE7+AF7+AG7+AH7+AI7+AJ7+AK7+AL7+AM7+AN7+AO7+AP7+AQ7+AR7+AS7+AT7+AU7+AV7+AW7+AX7</f>
        <v>0</v>
      </c>
      <c r="AB7" s="221">
        <f t="shared" ref="AB7:AX7" si="1">SUM(AB8:AB11)</f>
        <v>0</v>
      </c>
      <c r="AC7" s="221">
        <f t="shared" si="1"/>
        <v>0</v>
      </c>
      <c r="AD7" s="221">
        <f t="shared" si="1"/>
        <v>0</v>
      </c>
      <c r="AE7" s="221">
        <f t="shared" si="1"/>
        <v>0</v>
      </c>
      <c r="AF7" s="221">
        <f t="shared" si="1"/>
        <v>0</v>
      </c>
      <c r="AG7" s="221">
        <f t="shared" si="1"/>
        <v>0</v>
      </c>
      <c r="AH7" s="221">
        <f t="shared" si="1"/>
        <v>0</v>
      </c>
      <c r="AI7" s="221">
        <f t="shared" si="1"/>
        <v>0</v>
      </c>
      <c r="AJ7" s="221">
        <f t="shared" si="1"/>
        <v>0</v>
      </c>
      <c r="AK7" s="221">
        <f t="shared" si="1"/>
        <v>0</v>
      </c>
      <c r="AL7" s="221">
        <f t="shared" si="1"/>
        <v>0</v>
      </c>
      <c r="AM7" s="221">
        <f t="shared" si="1"/>
        <v>0</v>
      </c>
      <c r="AN7" s="221">
        <f t="shared" si="1"/>
        <v>0</v>
      </c>
      <c r="AO7" s="222">
        <f t="shared" si="1"/>
        <v>0</v>
      </c>
      <c r="AP7" s="222">
        <f t="shared" si="1"/>
        <v>0</v>
      </c>
      <c r="AQ7" s="222">
        <f t="shared" si="1"/>
        <v>0</v>
      </c>
      <c r="AR7" s="222">
        <f t="shared" si="1"/>
        <v>0</v>
      </c>
      <c r="AS7" s="222">
        <f t="shared" si="1"/>
        <v>0</v>
      </c>
      <c r="AT7" s="222">
        <f t="shared" si="1"/>
        <v>0</v>
      </c>
      <c r="AU7" s="222">
        <f t="shared" si="1"/>
        <v>0</v>
      </c>
      <c r="AV7" s="222">
        <f t="shared" si="1"/>
        <v>0</v>
      </c>
      <c r="AW7" s="222">
        <f t="shared" si="1"/>
        <v>0</v>
      </c>
      <c r="AX7" s="223">
        <f t="shared" si="1"/>
        <v>0</v>
      </c>
    </row>
    <row r="8" spans="1:50" x14ac:dyDescent="0.2">
      <c r="A8" s="116">
        <v>1</v>
      </c>
      <c r="B8" s="147" t="s">
        <v>705</v>
      </c>
      <c r="C8" s="224">
        <f t="shared" ref="C8:C10" si="2">D8+E8+F8+G8+H8+I8+J8+K8+L8+M8+N8+O8+P8+Q8+R8+S8+T8+U8+V8+W8+X8+Y8+Z8</f>
        <v>0</v>
      </c>
      <c r="D8" s="225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5">
        <v>0</v>
      </c>
      <c r="Q8" s="225">
        <v>0</v>
      </c>
      <c r="R8" s="225">
        <v>0</v>
      </c>
      <c r="S8" s="225">
        <v>0</v>
      </c>
      <c r="T8" s="225">
        <v>0</v>
      </c>
      <c r="U8" s="225">
        <v>0</v>
      </c>
      <c r="V8" s="225">
        <v>0</v>
      </c>
      <c r="W8" s="225">
        <v>0</v>
      </c>
      <c r="X8" s="225">
        <v>0</v>
      </c>
      <c r="Y8" s="225">
        <v>0</v>
      </c>
      <c r="Z8" s="226">
        <v>0</v>
      </c>
      <c r="AA8" s="224">
        <f t="shared" ref="AA8:AA11" si="3">AB8+AC8+AD8+AE8+AF8+AG8+AH8+AI8+AJ8+AK8+AL8+AM8+AN8+AO8+AP8+AQ8+AR8+AS8+AT8+AU8+AV8+AW8+AX8</f>
        <v>0</v>
      </c>
      <c r="AB8" s="225">
        <v>0</v>
      </c>
      <c r="AC8" s="225">
        <v>0</v>
      </c>
      <c r="AD8" s="225">
        <v>0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5">
        <v>0</v>
      </c>
      <c r="AK8" s="225">
        <v>0</v>
      </c>
      <c r="AL8" s="225">
        <v>0</v>
      </c>
      <c r="AM8" s="225">
        <v>0</v>
      </c>
      <c r="AN8" s="225">
        <v>0</v>
      </c>
      <c r="AO8" s="225">
        <v>0</v>
      </c>
      <c r="AP8" s="225">
        <v>0</v>
      </c>
      <c r="AQ8" s="225">
        <v>0</v>
      </c>
      <c r="AR8" s="225">
        <v>0</v>
      </c>
      <c r="AS8" s="225">
        <v>0</v>
      </c>
      <c r="AT8" s="225">
        <v>0</v>
      </c>
      <c r="AU8" s="225">
        <v>0</v>
      </c>
      <c r="AV8" s="225">
        <v>0</v>
      </c>
      <c r="AW8" s="225">
        <v>0</v>
      </c>
      <c r="AX8" s="226">
        <v>0</v>
      </c>
    </row>
    <row r="9" spans="1:50" x14ac:dyDescent="0.2">
      <c r="A9" s="116">
        <v>2</v>
      </c>
      <c r="B9" s="147" t="s">
        <v>706</v>
      </c>
      <c r="C9" s="220">
        <f t="shared" si="2"/>
        <v>0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9">
        <v>0</v>
      </c>
      <c r="O9" s="229">
        <v>0</v>
      </c>
      <c r="P9" s="229">
        <v>0</v>
      </c>
      <c r="Q9" s="230">
        <v>0</v>
      </c>
      <c r="R9" s="230">
        <v>0</v>
      </c>
      <c r="S9" s="230">
        <v>0</v>
      </c>
      <c r="T9" s="230">
        <v>0</v>
      </c>
      <c r="U9" s="230">
        <v>0</v>
      </c>
      <c r="V9" s="230">
        <v>0</v>
      </c>
      <c r="W9" s="230">
        <v>0</v>
      </c>
      <c r="X9" s="230">
        <v>0</v>
      </c>
      <c r="Y9" s="230">
        <v>0</v>
      </c>
      <c r="Z9" s="231">
        <v>0</v>
      </c>
      <c r="AA9" s="220">
        <f t="shared" si="3"/>
        <v>0</v>
      </c>
      <c r="AB9" s="229">
        <v>0</v>
      </c>
      <c r="AC9" s="229"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v>0</v>
      </c>
      <c r="AJ9" s="229">
        <v>0</v>
      </c>
      <c r="AK9" s="229">
        <v>0</v>
      </c>
      <c r="AL9" s="229">
        <v>0</v>
      </c>
      <c r="AM9" s="229">
        <v>0</v>
      </c>
      <c r="AN9" s="229">
        <v>0</v>
      </c>
      <c r="AO9" s="230">
        <v>0</v>
      </c>
      <c r="AP9" s="230">
        <v>0</v>
      </c>
      <c r="AQ9" s="230">
        <v>0</v>
      </c>
      <c r="AR9" s="230">
        <v>0</v>
      </c>
      <c r="AS9" s="230">
        <v>0</v>
      </c>
      <c r="AT9" s="230">
        <v>0</v>
      </c>
      <c r="AU9" s="230">
        <v>0</v>
      </c>
      <c r="AV9" s="230">
        <v>0</v>
      </c>
      <c r="AW9" s="230">
        <v>0</v>
      </c>
      <c r="AX9" s="231">
        <v>0</v>
      </c>
    </row>
    <row r="10" spans="1:50" x14ac:dyDescent="0.2">
      <c r="A10" s="116">
        <v>3</v>
      </c>
      <c r="B10" s="147" t="s">
        <v>707</v>
      </c>
      <c r="C10" s="220">
        <f t="shared" si="2"/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30">
        <v>0</v>
      </c>
      <c r="R10" s="230">
        <v>0</v>
      </c>
      <c r="S10" s="230">
        <v>0</v>
      </c>
      <c r="T10" s="230">
        <v>0</v>
      </c>
      <c r="U10" s="230">
        <v>0</v>
      </c>
      <c r="V10" s="230">
        <v>0</v>
      </c>
      <c r="W10" s="230">
        <v>0</v>
      </c>
      <c r="X10" s="230">
        <v>0</v>
      </c>
      <c r="Y10" s="230">
        <v>0</v>
      </c>
      <c r="Z10" s="231">
        <v>0</v>
      </c>
      <c r="AA10" s="220">
        <f t="shared" si="3"/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29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0</v>
      </c>
      <c r="AU10" s="230">
        <v>0</v>
      </c>
      <c r="AV10" s="230">
        <v>0</v>
      </c>
      <c r="AW10" s="230">
        <v>0</v>
      </c>
      <c r="AX10" s="231">
        <v>0</v>
      </c>
    </row>
    <row r="11" spans="1:50" x14ac:dyDescent="0.2">
      <c r="A11" s="227"/>
      <c r="B11" s="228"/>
      <c r="C11" s="220">
        <f>D11+E11+F11+G11+H11+I11+J11+K11+L11+M11+N11+O11+P11+Q11+R11+S11+T11+U11+V11+W11+X11+Y11+Z11</f>
        <v>0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20">
        <f t="shared" si="3"/>
        <v>0</v>
      </c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30"/>
      <c r="AP11" s="230"/>
      <c r="AQ11" s="230"/>
      <c r="AR11" s="230"/>
      <c r="AS11" s="230"/>
      <c r="AT11" s="230"/>
      <c r="AU11" s="230"/>
      <c r="AV11" s="230"/>
      <c r="AW11" s="230"/>
      <c r="AX11" s="231"/>
    </row>
    <row r="12" spans="1:50" x14ac:dyDescent="0.2">
      <c r="A12" s="232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</row>
    <row r="13" spans="1:50" x14ac:dyDescent="0.2">
      <c r="AQ13" s="818" t="s">
        <v>57</v>
      </c>
      <c r="AR13" s="818"/>
      <c r="AS13" s="818"/>
      <c r="AT13" s="818"/>
      <c r="AU13" s="818"/>
      <c r="AV13" s="818"/>
      <c r="AW13" s="818"/>
      <c r="AX13" s="818"/>
    </row>
    <row r="14" spans="1:50" x14ac:dyDescent="0.2">
      <c r="AA14" s="234"/>
      <c r="AB14" s="234"/>
      <c r="AC14" s="234"/>
      <c r="AD14" s="235"/>
      <c r="AE14" s="234"/>
      <c r="AF14" s="234"/>
      <c r="AG14" s="234"/>
      <c r="AH14" s="234"/>
      <c r="AJ14" s="236"/>
      <c r="AL14" s="234"/>
      <c r="AM14" s="98" t="s">
        <v>550</v>
      </c>
      <c r="AN14" s="234"/>
    </row>
    <row r="15" spans="1:50" ht="16.5" x14ac:dyDescent="0.25">
      <c r="V15" s="237"/>
      <c r="W15" s="237"/>
      <c r="X15" s="237"/>
      <c r="Y15" s="237"/>
      <c r="AA15" s="238"/>
      <c r="AB15" s="238"/>
      <c r="AC15" s="238"/>
      <c r="AD15" s="235"/>
      <c r="AE15" s="238"/>
      <c r="AF15" s="238"/>
      <c r="AG15" s="238"/>
      <c r="AH15" s="238"/>
      <c r="AJ15" s="239"/>
      <c r="AL15" s="277" t="s">
        <v>684</v>
      </c>
      <c r="AN15" s="238"/>
      <c r="AS15" s="240"/>
      <c r="AT15" s="237"/>
      <c r="AU15" s="237"/>
      <c r="AV15" s="237"/>
      <c r="AW15" s="237"/>
      <c r="AX15" s="236"/>
    </row>
    <row r="16" spans="1:50" ht="16.5" x14ac:dyDescent="0.25">
      <c r="V16" s="237"/>
      <c r="W16" s="237"/>
      <c r="X16" s="237"/>
      <c r="Y16" s="237"/>
      <c r="AA16" s="241"/>
      <c r="AB16" s="241"/>
      <c r="AC16" s="241"/>
      <c r="AD16" s="242"/>
      <c r="AE16" s="241"/>
      <c r="AF16" s="241"/>
      <c r="AG16" s="241"/>
      <c r="AH16" s="241"/>
      <c r="AJ16" s="242"/>
      <c r="AL16" s="241"/>
      <c r="AN16" s="241"/>
      <c r="AS16" s="240"/>
      <c r="AT16" s="237"/>
      <c r="AU16" s="237"/>
      <c r="AV16" s="237"/>
      <c r="AW16" s="237"/>
      <c r="AX16" s="239"/>
    </row>
    <row r="17" spans="2:50" x14ac:dyDescent="0.2">
      <c r="V17" s="241"/>
      <c r="W17" s="241"/>
      <c r="X17" s="241"/>
      <c r="Y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Q17" s="242"/>
      <c r="AR17" s="241"/>
      <c r="AS17" s="241"/>
      <c r="AT17" s="241"/>
      <c r="AU17" s="241"/>
      <c r="AV17" s="241"/>
      <c r="AW17" s="241"/>
      <c r="AX17" s="242"/>
    </row>
    <row r="18" spans="2:50" x14ac:dyDescent="0.2">
      <c r="AA18" s="234" t="s">
        <v>727</v>
      </c>
      <c r="AB18" s="234"/>
      <c r="AC18" s="234"/>
      <c r="AD18" s="235" t="s">
        <v>739</v>
      </c>
      <c r="AE18" s="234"/>
      <c r="AF18" s="234"/>
      <c r="AG18" s="234"/>
      <c r="AH18" s="234"/>
      <c r="AJ18" s="236" t="s">
        <v>728</v>
      </c>
      <c r="AL18" s="234"/>
      <c r="AN18" s="234"/>
    </row>
    <row r="19" spans="2:50" ht="16.5" x14ac:dyDescent="0.25">
      <c r="AA19" s="238"/>
      <c r="AB19" s="238"/>
      <c r="AC19" s="238"/>
      <c r="AD19" s="235"/>
      <c r="AE19" s="238"/>
      <c r="AF19" s="238"/>
      <c r="AG19" s="238"/>
      <c r="AH19" s="238"/>
      <c r="AJ19" s="239"/>
      <c r="AL19" s="238"/>
      <c r="AN19" s="238"/>
    </row>
    <row r="20" spans="2:50" x14ac:dyDescent="0.2">
      <c r="AA20" s="241"/>
      <c r="AB20" s="241"/>
      <c r="AC20" s="241"/>
      <c r="AD20" s="242" t="s">
        <v>731</v>
      </c>
      <c r="AE20" s="241"/>
      <c r="AF20" s="241"/>
      <c r="AG20" s="241"/>
      <c r="AH20" s="241"/>
      <c r="AJ20" s="242" t="s">
        <v>722</v>
      </c>
      <c r="AL20" s="241"/>
      <c r="AN20" s="241"/>
    </row>
    <row r="27" spans="2:50" ht="15.75" x14ac:dyDescent="0.25">
      <c r="B27" s="243" t="s">
        <v>211</v>
      </c>
    </row>
    <row r="28" spans="2:50" x14ac:dyDescent="0.2">
      <c r="B28" s="244" t="s">
        <v>212</v>
      </c>
    </row>
    <row r="29" spans="2:50" x14ac:dyDescent="0.2">
      <c r="B29" s="244" t="s">
        <v>361</v>
      </c>
    </row>
    <row r="30" spans="2:50" x14ac:dyDescent="0.2">
      <c r="B30" s="244"/>
    </row>
    <row r="31" spans="2:50" x14ac:dyDescent="0.2">
      <c r="B31" s="809" t="s">
        <v>362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  <c r="U31" s="809"/>
      <c r="V31" s="809"/>
      <c r="W31" s="809"/>
      <c r="X31" s="809"/>
    </row>
    <row r="32" spans="2:50" x14ac:dyDescent="0.2">
      <c r="B32" s="809" t="s">
        <v>363</v>
      </c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</row>
    <row r="33" spans="2:24" ht="26.25" customHeight="1" x14ac:dyDescent="0.2">
      <c r="B33" s="808" t="s">
        <v>364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</row>
    <row r="34" spans="2:24" x14ac:dyDescent="0.2">
      <c r="B34" s="807" t="s">
        <v>365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</row>
    <row r="35" spans="2:24" x14ac:dyDescent="0.2">
      <c r="B35" s="807" t="s">
        <v>366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</row>
    <row r="36" spans="2:24" x14ac:dyDescent="0.2">
      <c r="B36" s="807" t="s">
        <v>367</v>
      </c>
      <c r="C36" s="807"/>
      <c r="D36" s="807"/>
      <c r="E36" s="807"/>
      <c r="F36" s="807"/>
      <c r="G36" s="807"/>
      <c r="H36" s="807"/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</row>
    <row r="37" spans="2:24" x14ac:dyDescent="0.2">
      <c r="B37" s="807" t="s">
        <v>368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</row>
    <row r="38" spans="2:24" x14ac:dyDescent="0.2">
      <c r="B38" s="807" t="s">
        <v>369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</row>
    <row r="39" spans="2:24" x14ac:dyDescent="0.2">
      <c r="B39" s="807" t="s">
        <v>370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</row>
    <row r="40" spans="2:24" ht="26.25" customHeight="1" x14ac:dyDescent="0.2">
      <c r="B40" s="808" t="s">
        <v>371</v>
      </c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</row>
    <row r="41" spans="2:24" x14ac:dyDescent="0.2">
      <c r="B41" s="807" t="s">
        <v>372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</row>
    <row r="42" spans="2:24" x14ac:dyDescent="0.2">
      <c r="B42" s="807" t="s">
        <v>373</v>
      </c>
      <c r="C42" s="807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7"/>
      <c r="S42" s="807"/>
      <c r="T42" s="807"/>
      <c r="U42" s="807"/>
      <c r="V42" s="807"/>
      <c r="W42" s="807"/>
      <c r="X42" s="807"/>
    </row>
    <row r="43" spans="2:24" x14ac:dyDescent="0.2">
      <c r="B43" s="807" t="s">
        <v>374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</row>
    <row r="44" spans="2:24" x14ac:dyDescent="0.2">
      <c r="B44" s="807" t="s">
        <v>375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</row>
    <row r="45" spans="2:24" x14ac:dyDescent="0.2">
      <c r="B45" s="807" t="s">
        <v>376</v>
      </c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</row>
    <row r="46" spans="2:24" ht="42" customHeight="1" x14ac:dyDescent="0.2">
      <c r="B46" s="808" t="s">
        <v>377</v>
      </c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</row>
    <row r="47" spans="2:24" x14ac:dyDescent="0.2">
      <c r="B47" s="807" t="s">
        <v>378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</row>
    <row r="48" spans="2:24" x14ac:dyDescent="0.2">
      <c r="B48" s="807" t="s">
        <v>379</v>
      </c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</row>
    <row r="49" spans="2:24" x14ac:dyDescent="0.2">
      <c r="B49" s="807" t="s">
        <v>380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 x14ac:dyDescent="0.2">
      <c r="B50" s="807" t="s">
        <v>381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x14ac:dyDescent="0.2">
      <c r="B51" s="807" t="s">
        <v>382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</row>
    <row r="52" spans="2:24" ht="25.5" customHeight="1" x14ac:dyDescent="0.2">
      <c r="B52" s="808" t="s">
        <v>383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</row>
    <row r="53" spans="2:24" x14ac:dyDescent="0.2">
      <c r="B53" s="807" t="s">
        <v>384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  <row r="54" spans="2:24" x14ac:dyDescent="0.2">
      <c r="B54" s="807" t="s">
        <v>385</v>
      </c>
      <c r="C54" s="807"/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807"/>
      <c r="V54" s="807"/>
      <c r="W54" s="807"/>
      <c r="X54" s="807"/>
    </row>
    <row r="55" spans="2:24" ht="24.75" customHeight="1" x14ac:dyDescent="0.2">
      <c r="B55" s="807" t="s">
        <v>386</v>
      </c>
      <c r="C55" s="807"/>
      <c r="D55" s="807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</row>
    <row r="56" spans="2:24" x14ac:dyDescent="0.2">
      <c r="B56" s="807" t="s">
        <v>387</v>
      </c>
      <c r="C56" s="807"/>
      <c r="D56" s="807"/>
      <c r="E56" s="807"/>
      <c r="F56" s="807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807"/>
      <c r="R56" s="807"/>
      <c r="S56" s="807"/>
      <c r="T56" s="807"/>
      <c r="U56" s="807"/>
      <c r="V56" s="807"/>
      <c r="W56" s="807"/>
      <c r="X56" s="807"/>
    </row>
    <row r="57" spans="2:24" x14ac:dyDescent="0.2">
      <c r="B57" s="807" t="s">
        <v>388</v>
      </c>
      <c r="C57" s="807"/>
      <c r="D57" s="807"/>
      <c r="E57" s="807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7"/>
      <c r="R57" s="807"/>
      <c r="S57" s="807"/>
      <c r="T57" s="807"/>
      <c r="U57" s="807"/>
      <c r="V57" s="807"/>
      <c r="W57" s="807"/>
      <c r="X57" s="807"/>
    </row>
  </sheetData>
  <mergeCells count="35">
    <mergeCell ref="B35:X35"/>
    <mergeCell ref="C2:Z2"/>
    <mergeCell ref="B32:X32"/>
    <mergeCell ref="B33:X33"/>
    <mergeCell ref="B34:X34"/>
    <mergeCell ref="A4:A6"/>
    <mergeCell ref="B4:B6"/>
    <mergeCell ref="C4:Z4"/>
    <mergeCell ref="AQ13:AX13"/>
    <mergeCell ref="B31:X31"/>
    <mergeCell ref="AA4:AX4"/>
    <mergeCell ref="C5:Z5"/>
    <mergeCell ref="AA5:AX5"/>
    <mergeCell ref="B47:X47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B54:X54"/>
    <mergeCell ref="B55:X55"/>
    <mergeCell ref="B56:X56"/>
    <mergeCell ref="B57:X57"/>
    <mergeCell ref="B48:X48"/>
    <mergeCell ref="B49:X49"/>
    <mergeCell ref="B50:X50"/>
    <mergeCell ref="B51:X51"/>
    <mergeCell ref="B52:X52"/>
    <mergeCell ref="B53:X53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rowBreaks count="1" manualBreakCount="1">
    <brk id="21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2020-01-23T12:09:32Z</cp:lastPrinted>
  <dcterms:created xsi:type="dcterms:W3CDTF">2005-03-22T15:35:28Z</dcterms:created>
  <dcterms:modified xsi:type="dcterms:W3CDTF">2020-01-23T12:10:47Z</dcterms:modified>
</cp:coreProperties>
</file>