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290" windowHeight="7650" tabRatio="860"/>
  </bookViews>
  <sheets>
    <sheet name="1.Прил 1_Обобщено" sheetId="9" r:id="rId1"/>
  </sheets>
  <calcPr calcId="144525"/>
</workbook>
</file>

<file path=xl/calcChain.xml><?xml version="1.0" encoding="utf-8"?>
<calcChain xmlns="http://schemas.openxmlformats.org/spreadsheetml/2006/main">
  <c r="M26" i="9" l="1"/>
  <c r="M25" i="9"/>
  <c r="V27" i="9" l="1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V30" i="9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G46" i="9" l="1"/>
  <c r="G47" i="9"/>
  <c r="G48" i="9"/>
  <c r="G49" i="9"/>
  <c r="G51" i="9"/>
  <c r="I47" i="9"/>
  <c r="J39" i="9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L46" i="9"/>
  <c r="H46" i="9"/>
  <c r="H47" i="9"/>
  <c r="H49" i="9"/>
  <c r="H50" i="9"/>
  <c r="J55" i="9"/>
  <c r="O30" i="9"/>
  <c r="O24" i="9"/>
  <c r="O21" i="9"/>
  <c r="O15" i="9"/>
  <c r="O12" i="9"/>
  <c r="O18" i="9"/>
  <c r="O9" i="9"/>
  <c r="O8" i="9"/>
  <c r="D33" i="9"/>
  <c r="D30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L24" i="9"/>
  <c r="L15" i="9"/>
  <c r="L12" i="9"/>
  <c r="L9" i="9"/>
  <c r="D21" i="9"/>
  <c r="J21" i="9" s="1"/>
  <c r="D18" i="9"/>
  <c r="J18" i="9" s="1"/>
  <c r="D12" i="9"/>
  <c r="J12" i="9" s="1"/>
  <c r="L45" i="9"/>
  <c r="L36" i="9"/>
  <c r="L33" i="9"/>
  <c r="L30" i="9"/>
  <c r="N45" i="9"/>
  <c r="N36" i="9"/>
  <c r="N33" i="9"/>
  <c r="D45" i="9"/>
  <c r="D36" i="9"/>
  <c r="N12" i="9"/>
  <c r="D9" i="9"/>
  <c r="J9" i="9" s="1"/>
  <c r="N24" i="9"/>
  <c r="K24" i="9" s="1"/>
  <c r="M24" i="9" s="1"/>
  <c r="K28" i="9"/>
  <c r="M28" i="9" s="1"/>
  <c r="N18" i="9"/>
  <c r="K18" i="9" s="1"/>
  <c r="M18" i="9" s="1"/>
  <c r="L21" i="9"/>
  <c r="L18" i="9"/>
  <c r="D24" i="9"/>
  <c r="D15" i="9"/>
  <c r="J24" i="9"/>
  <c r="N21" i="9"/>
  <c r="K21" i="9" s="1"/>
  <c r="M21" i="9" s="1"/>
  <c r="N15" i="9"/>
  <c r="K15" i="9" s="1"/>
  <c r="Q49" i="9"/>
  <c r="D50" i="9"/>
  <c r="D49" i="9"/>
  <c r="L50" i="9"/>
  <c r="F49" i="9"/>
  <c r="M8" i="9"/>
  <c r="U20" i="9"/>
  <c r="M34" i="9"/>
  <c r="H48" i="9"/>
  <c r="K10" i="9"/>
  <c r="F51" i="9"/>
  <c r="K37" i="9"/>
  <c r="U37" i="9" s="1"/>
  <c r="U8" i="9"/>
  <c r="U28" i="9"/>
  <c r="U14" i="9"/>
  <c r="I49" i="9"/>
  <c r="J49" i="9" s="1"/>
  <c r="M10" i="9"/>
  <c r="U10" i="9"/>
  <c r="U29" i="9"/>
  <c r="M35" i="9"/>
  <c r="H51" i="9"/>
  <c r="O47" i="9"/>
  <c r="O50" i="9" s="1"/>
  <c r="U41" i="9"/>
  <c r="U34" i="9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O27" i="9" l="1"/>
  <c r="N9" i="9"/>
  <c r="N27" i="9" s="1"/>
  <c r="U42" i="9"/>
  <c r="O48" i="9"/>
  <c r="K36" i="9"/>
  <c r="M36" i="9" s="1"/>
  <c r="K33" i="9"/>
  <c r="M33" i="9" s="1"/>
  <c r="N30" i="9"/>
  <c r="N48" i="9" s="1"/>
  <c r="D48" i="9"/>
  <c r="L27" i="9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V48" i="9"/>
  <c r="V51" i="9" s="1"/>
  <c r="L48" i="9"/>
  <c r="M22" i="9"/>
  <c r="O49" i="9"/>
  <c r="U24" i="9"/>
  <c r="P51" i="9"/>
  <c r="U47" i="9"/>
  <c r="U39" i="9"/>
  <c r="U22" i="9"/>
  <c r="I50" i="9"/>
  <c r="J50" i="9" s="1"/>
  <c r="U46" i="9"/>
  <c r="J45" i="9"/>
  <c r="K9" i="9"/>
  <c r="U9" i="9" s="1"/>
  <c r="J15" i="9"/>
  <c r="U15" i="9" s="1"/>
  <c r="M15" i="9"/>
  <c r="U21" i="9"/>
  <c r="U18" i="9"/>
  <c r="U50" i="9"/>
  <c r="E48" i="9"/>
  <c r="E51" i="9" s="1"/>
  <c r="M37" i="9"/>
  <c r="J36" i="9"/>
  <c r="U36" i="9" s="1"/>
  <c r="K30" i="9" l="1"/>
  <c r="U33" i="9"/>
  <c r="N51" i="9"/>
  <c r="O51" i="9"/>
  <c r="U45" i="9"/>
  <c r="K48" i="9"/>
  <c r="M48" i="9" s="1"/>
  <c r="U12" i="9"/>
  <c r="U27" i="9" s="1"/>
  <c r="M9" i="9"/>
  <c r="K27" i="9"/>
  <c r="M27" i="9" s="1"/>
  <c r="J27" i="9"/>
  <c r="M30" i="9"/>
  <c r="L51" i="9"/>
  <c r="K49" i="9"/>
  <c r="M49" i="9" s="1"/>
  <c r="K50" i="9"/>
  <c r="M50" i="9" s="1"/>
  <c r="U49" i="9"/>
  <c r="D51" i="9"/>
  <c r="J30" i="9"/>
  <c r="U30" i="9" s="1"/>
  <c r="I48" i="9"/>
  <c r="U48" i="9" l="1"/>
  <c r="U51" i="9" s="1"/>
  <c r="K51" i="9"/>
  <c r="I51" i="9"/>
  <c r="J51" i="9" s="1"/>
  <c r="J48" i="9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<sst xmlns="http://schemas.openxmlformats.org/spreadsheetml/2006/main" count="101" uniqueCount="95">
  <si>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</si>
  <si>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</si>
  <si>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</si>
  <si>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</si>
  <si>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</si>
  <si>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</si>
  <si>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</si>
  <si>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</si>
  <si>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</si>
  <si>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</si>
  <si>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</si>
  <si>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</si>
  <si>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</si>
  <si>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</si>
  <si>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</si>
  <si>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</si>
  <si>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</si>
  <si>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</si>
  <si>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</si>
  <si>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</si>
  <si>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</si>
  <si>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</si>
  <si>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</si>
  <si>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</si>
  <si>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</si>
  <si>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</si>
  <si>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</si>
  <si>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</si>
  <si>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</si>
  <si>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</si>
  <si>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</si>
  <si>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</si>
  <si>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</si>
  <si>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</si>
  <si>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</si>
  <si>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</si>
  <si>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</si>
  <si>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</si>
  <si>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</si>
  <si>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</si>
  <si>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</si>
  <si>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</si>
  <si>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</si>
  <si>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</si>
  <si>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</si>
  <si>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</si>
  <si>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</si>
  <si>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</si>
  <si>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</si>
  <si>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</si>
  <si>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</si>
  <si>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</si>
  <si>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</si>
  <si>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</si>
  <si>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</si>
  <si>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</si>
  <si>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</si>
  <si>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</si>
  <si>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</si>
  <si>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</si>
  <si>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</si>
  <si>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</si>
  <si>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</si>
  <si>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</si>
  <si>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</si>
  <si>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</si>
  <si>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</si>
  <si>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</si>
  <si>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</si>
  <si>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</si>
  <si>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</si>
  <si>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</si>
  <si>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</si>
  <si>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</si>
  <si>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</si>
  <si>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</si>
  <si>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2б</t>
  </si>
  <si>
    <t>НАЗАД</t>
  </si>
  <si>
    <t>Продължаващи дела под същия номер</t>
  </si>
  <si>
    <t>8а</t>
  </si>
  <si>
    <t>8б</t>
  </si>
  <si>
    <t>8в</t>
  </si>
  <si>
    <t>8г</t>
  </si>
  <si>
    <t>Общо постъпили дела през отчетния период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</si>
  <si>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</si>
  <si>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</si>
  <si>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</si>
  <si>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Изменени и допълнени от ВСС с Протокол № 49/01,10,2015 г.</t>
  </si>
  <si>
    <t>Изменени и допълнени от СК на ВСС с Протокол № 29/20.12.2016 г.</t>
  </si>
  <si>
    <t>Изготвил:К. Пенева</t>
  </si>
  <si>
    <t>Телефон: 0478/81362</t>
  </si>
  <si>
    <t>e-mail:rselhovo@balans37.com</t>
  </si>
  <si>
    <t>Административен секретар:</t>
  </si>
  <si>
    <t>Елхово</t>
  </si>
  <si>
    <t>месеца на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</si>
</sst>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/>
      <sz val="12"/>
      <color theme="0"/>
      <name val="Arial"/>
      <family val="2"/>
      <charset val="204"/>
    </font>
    <font>
      <sz val="12"/>
      <name val="Arial"/>
      <family val="2"/>
      <charset val="204"/>
    </font>
    <font>
      <b/>
      <i/>
      <sz val="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36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5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6" applyFont="1" applyFill="1" applyBorder="1" applyAlignment="1" applyProtection="1">
      <alignment horizontal="center" vertical="center" wrapText="1"/>
    </xf>
    <xf numFmtId="9" fontId="3" fillId="4" borderId="34" xfId="6" applyFont="1" applyFill="1" applyBorder="1" applyAlignment="1" applyProtection="1">
      <alignment horizontal="center" vertical="center" wrapText="1"/>
    </xf>
    <xf numFmtId="9" fontId="3" fillId="4" borderId="35" xfId="6" applyFont="1" applyFill="1" applyBorder="1" applyAlignment="1" applyProtection="1">
      <alignment horizontal="center" vertical="center" wrapText="1"/>
    </xf>
    <xf numFmtId="9" fontId="3" fillId="4" borderId="43" xfId="6" applyFont="1" applyFill="1" applyBorder="1" applyAlignment="1" applyProtection="1">
      <alignment horizontal="center" vertical="center" wrapText="1"/>
    </xf>
    <xf numFmtId="9" fontId="3" fillId="4" borderId="45" xfId="6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4" fillId="0" borderId="0" xfId="4" applyNumberFormat="1" applyFont="1" applyFill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  <protection locked="0"/>
    </xf>
    <xf numFmtId="0" fontId="3" fillId="6" borderId="45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31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27" xfId="0" applyFont="1" applyFill="1" applyBorder="1" applyAlignment="1" applyProtection="1">
      <alignment horizontal="center" vertical="center" wrapText="1"/>
      <protection locked="0"/>
    </xf>
    <xf numFmtId="0" fontId="3" fillId="6" borderId="29" xfId="0" applyFont="1" applyFill="1" applyBorder="1" applyAlignment="1" applyProtection="1">
      <alignment horizontal="center" vertical="center" wrapText="1"/>
      <protection locked="0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3" fillId="7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7" borderId="26" xfId="0" applyFont="1" applyFill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vertical="center" wrapText="1"/>
      <protection locked="0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6" borderId="69" xfId="0" applyFont="1" applyFill="1" applyBorder="1" applyAlignment="1" applyProtection="1">
      <alignment horizontal="center" vertical="center" wrapText="1"/>
      <protection locked="0"/>
    </xf>
    <xf numFmtId="0" fontId="3" fillId="6" borderId="70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52" xfId="0" applyFont="1" applyFill="1" applyBorder="1" applyAlignment="1" applyProtection="1">
      <alignment horizontal="center" vertical="center" wrapText="1"/>
      <protection locked="0"/>
    </xf>
    <xf numFmtId="0" fontId="3" fillId="6" borderId="50" xfId="0" applyFont="1" applyFill="1" applyBorder="1" applyAlignment="1" applyProtection="1">
      <alignment horizontal="center" vertical="center" wrapText="1"/>
      <protection locked="0"/>
    </xf>
    <xf numFmtId="0" fontId="3" fillId="4" borderId="51" xfId="0" applyFont="1" applyFill="1" applyBorder="1" applyAlignment="1" applyProtection="1">
      <alignment horizontal="center" vertical="center" wrapText="1"/>
      <protection locked="0"/>
    </xf>
    <xf numFmtId="1" fontId="3" fillId="7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9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70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4" borderId="52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1" xfId="0" applyFont="1" applyFill="1" applyBorder="1" applyAlignment="1" applyProtection="1">
      <alignment horizontal="center" vertical="center" wrapText="1"/>
    </xf>
    <xf numFmtId="0" fontId="3" fillId="4" borderId="50" xfId="0" applyFont="1" applyFill="1" applyBorder="1" applyAlignment="1" applyProtection="1">
      <alignment horizontal="center" vertical="center" wrapText="1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69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7" borderId="69" xfId="0" applyFont="1" applyFill="1" applyBorder="1" applyAlignment="1" applyProtection="1">
      <alignment horizontal="center" vertical="center" wrapText="1"/>
    </xf>
    <xf numFmtId="0" fontId="3" fillId="0" borderId="70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69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5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4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55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6" borderId="5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4" fillId="10" borderId="9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 vertical="center" wrapText="1"/>
    </xf>
    <xf numFmtId="0" fontId="14" fillId="10" borderId="48" xfId="0" applyFont="1" applyFill="1" applyBorder="1" applyAlignment="1" applyProtection="1">
      <alignment horizontal="center" vertical="center" wrapText="1"/>
    </xf>
    <xf numFmtId="0" fontId="14" fillId="10" borderId="28" xfId="0" applyFont="1" applyFill="1" applyBorder="1" applyAlignment="1" applyProtection="1">
      <alignment horizontal="center" vertical="center" wrapText="1"/>
    </xf>
    <xf numFmtId="0" fontId="14" fillId="10" borderId="65" xfId="0" applyFont="1" applyFill="1" applyBorder="1" applyAlignment="1" applyProtection="1">
      <alignment horizontal="center" vertical="center" wrapText="1"/>
    </xf>
    <xf numFmtId="0" fontId="14" fillId="10" borderId="44" xfId="0" applyFont="1" applyFill="1" applyBorder="1" applyAlignment="1" applyProtection="1">
      <alignment horizontal="center" vertical="center" wrapText="1"/>
    </xf>
    <xf numFmtId="0" fontId="14" fillId="10" borderId="66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 vertical="center" wrapText="1"/>
    </xf>
    <xf numFmtId="0" fontId="14" fillId="10" borderId="36" xfId="0" applyFont="1" applyFill="1" applyBorder="1" applyAlignment="1" applyProtection="1">
      <alignment horizontal="center" vertical="center" wrapText="1"/>
    </xf>
    <xf numFmtId="0" fontId="14" fillId="10" borderId="2" xfId="0" applyFont="1" applyFill="1" applyBorder="1" applyAlignment="1" applyProtection="1">
      <alignment horizontal="center" vertical="center" wrapText="1"/>
    </xf>
    <xf numFmtId="0" fontId="14" fillId="10" borderId="3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60" xfId="0" applyFont="1" applyFill="1" applyBorder="1" applyAlignment="1" applyProtection="1">
      <alignment horizontal="center" vertical="center" wrapText="1"/>
    </xf>
    <xf numFmtId="0" fontId="3" fillId="0" borderId="61" xfId="0" applyFont="1" applyFill="1" applyBorder="1" applyAlignment="1" applyProtection="1">
      <alignment horizontal="center" vertical="center" wrapText="1"/>
    </xf>
    <xf numFmtId="0" fontId="3" fillId="0" borderId="6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1" borderId="6" xfId="0" applyFont="1" applyFill="1" applyBorder="1" applyAlignment="1" applyProtection="1">
      <alignment horizontal="center" vertical="center" wrapText="1"/>
    </xf>
    <xf numFmtId="0" fontId="3" fillId="11" borderId="3" xfId="0" applyFont="1" applyFill="1" applyBorder="1" applyAlignment="1" applyProtection="1">
      <alignment horizontal="center" vertical="center" wrapText="1"/>
    </xf>
    <xf numFmtId="0" fontId="3" fillId="11" borderId="5" xfId="0" applyFont="1" applyFill="1" applyBorder="1" applyAlignment="1" applyProtection="1">
      <alignment horizontal="center" vertical="center" wrapText="1"/>
    </xf>
    <xf numFmtId="0" fontId="3" fillId="11" borderId="59" xfId="0" applyFont="1" applyFill="1" applyBorder="1" applyAlignment="1" applyProtection="1">
      <alignment horizontal="center" vertical="center" wrapText="1"/>
    </xf>
    <xf numFmtId="0" fontId="3" fillId="11" borderId="60" xfId="0" applyFont="1" applyFill="1" applyBorder="1" applyAlignment="1" applyProtection="1">
      <alignment horizontal="center" vertical="center" wrapText="1"/>
    </xf>
    <xf numFmtId="0" fontId="12" fillId="8" borderId="0" xfId="7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67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2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47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63" xfId="0" applyFont="1" applyFill="1" applyBorder="1" applyAlignment="1" applyProtection="1">
      <alignment horizontal="center" vertical="center" wrapText="1"/>
    </xf>
    <xf numFmtId="0" fontId="4" fillId="0" borderId="64" xfId="0" applyFont="1" applyFill="1" applyBorder="1" applyAlignment="1" applyProtection="1">
      <alignment horizontal="center" vertical="center" wrapText="1"/>
    </xf>
  </cellXfs>
  <cellStyles count="8">
    <cellStyle name="Hyperlink 2" xfId="1"/>
    <cellStyle name="Normal 2" xfId="2"/>
    <cellStyle name="Normal 3" xfId="3"/>
    <cellStyle name="Normal_Sheet1" xfId="4"/>
    <cellStyle name="Нормален" xfId="0" builtinId="0"/>
    <cellStyle name="Нормален 2" xfId="5"/>
    <cellStyle name="Процент" xfId="6" builtinId="5"/>
    <cellStyle name="Хипервръзка" xfId="7" builtinId="8"/>
  </cellStyles>
  <dxfs count="6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70" zoomScaleNormal="70" workbookViewId="0">
      <pane ySplit="1" topLeftCell="A2" activePane="bottomLeft" state="frozen"/>
      <selection pane="bottomLeft" activeCell="X48" sqref="X48"/>
    </sheetView>
  </sheetViews>
  <sheetFormatPr defaultColWidth="9.140625" defaultRowHeight="12.75" x14ac:dyDescent="0.2"/>
  <cols>
    <col min="1" max="1" width="16.85546875" style="109" customWidth="1"/>
    <col min="2" max="2" width="2.7109375" style="109" bestFit="1" customWidth="1"/>
    <col min="3" max="3" width="7.140625" style="109" customWidth="1"/>
    <col min="4" max="4" width="9.5703125" style="109" customWidth="1"/>
    <col min="5" max="5" width="10" style="109" customWidth="1"/>
    <col min="6" max="6" width="10.85546875" style="109" customWidth="1"/>
    <col min="7" max="7" width="13.5703125" style="109" customWidth="1"/>
    <col min="8" max="8" width="9.140625" style="109" customWidth="1"/>
    <col min="9" max="9" width="9.7109375" style="109" customWidth="1"/>
    <col min="10" max="10" width="8.7109375" style="109" customWidth="1"/>
    <col min="11" max="21" width="9.140625" style="109"/>
    <col min="22" max="22" width="12.85546875" style="109" customWidth="1"/>
    <col min="23" max="16384" width="9.140625" style="109"/>
  </cols>
  <sheetData>
    <row r="1" spans="1:22" s="6" customFormat="1" ht="21" customHeight="1" x14ac:dyDescent="0.2">
      <c r="B1" s="181" t="s">
        <v>45</v>
      </c>
      <c r="C1" s="181"/>
      <c r="D1" s="181"/>
      <c r="E1" s="181"/>
      <c r="F1" s="181"/>
      <c r="G1" s="181"/>
      <c r="H1" s="181"/>
      <c r="I1" s="181"/>
      <c r="J1" s="181"/>
      <c r="K1" s="1" t="s">
        <v>93</v>
      </c>
      <c r="L1" s="162" t="s">
        <v>44</v>
      </c>
      <c r="M1" s="27">
        <v>12</v>
      </c>
      <c r="N1" s="199" t="s">
        <v>94</v>
      </c>
      <c r="O1" s="199"/>
      <c r="P1" s="199"/>
      <c r="Q1" s="32"/>
      <c r="R1" s="163"/>
      <c r="S1" s="163"/>
      <c r="T1" s="163"/>
    </row>
    <row r="2" spans="1:22" s="6" customFormat="1" ht="16.5" thickBot="1" x14ac:dyDescent="0.25">
      <c r="A2" s="198" t="s">
        <v>77</v>
      </c>
      <c r="B2" s="198"/>
      <c r="C2" s="200"/>
      <c r="D2" s="200"/>
      <c r="E2" s="201"/>
      <c r="F2" s="201"/>
      <c r="G2" s="201"/>
      <c r="H2" s="201"/>
      <c r="I2" s="200"/>
      <c r="J2" s="200"/>
      <c r="K2" s="200"/>
      <c r="L2" s="200"/>
      <c r="M2" s="200"/>
      <c r="N2" s="164"/>
      <c r="O2" s="164"/>
      <c r="P2" s="165"/>
      <c r="Q2" s="165"/>
      <c r="R2" s="165"/>
      <c r="S2" s="165"/>
      <c r="T2" s="166"/>
      <c r="U2" s="166"/>
      <c r="V2" s="167"/>
    </row>
    <row r="3" spans="1:22" ht="15" customHeight="1" thickBot="1" x14ac:dyDescent="0.25">
      <c r="A3" s="211" t="s">
        <v>47</v>
      </c>
      <c r="B3" s="212"/>
      <c r="C3" s="112"/>
      <c r="D3" s="202" t="s">
        <v>55</v>
      </c>
      <c r="E3" s="205" t="s">
        <v>3</v>
      </c>
      <c r="F3" s="184" t="s">
        <v>86</v>
      </c>
      <c r="G3" s="185"/>
      <c r="H3" s="208" t="s">
        <v>78</v>
      </c>
      <c r="I3" s="113"/>
      <c r="J3" s="193" t="s">
        <v>4</v>
      </c>
      <c r="K3" s="235" t="s">
        <v>0</v>
      </c>
      <c r="L3" s="235"/>
      <c r="M3" s="235"/>
      <c r="N3" s="190" t="s">
        <v>7</v>
      </c>
      <c r="O3" s="235" t="s">
        <v>1</v>
      </c>
      <c r="P3" s="235"/>
      <c r="Q3" s="235"/>
      <c r="R3" s="235"/>
      <c r="S3" s="235"/>
      <c r="T3" s="190" t="s">
        <v>10</v>
      </c>
      <c r="U3" s="193" t="s">
        <v>56</v>
      </c>
      <c r="V3" s="113"/>
    </row>
    <row r="4" spans="1:22" ht="72" customHeight="1" x14ac:dyDescent="0.2">
      <c r="A4" s="213"/>
      <c r="B4" s="214"/>
      <c r="C4" s="114" t="s">
        <v>2</v>
      </c>
      <c r="D4" s="203"/>
      <c r="E4" s="206"/>
      <c r="F4" s="182" t="s">
        <v>85</v>
      </c>
      <c r="G4" s="182" t="s">
        <v>84</v>
      </c>
      <c r="H4" s="209"/>
      <c r="I4" s="115" t="s">
        <v>83</v>
      </c>
      <c r="J4" s="194"/>
      <c r="K4" s="196" t="s">
        <v>5</v>
      </c>
      <c r="L4" s="230" t="s">
        <v>6</v>
      </c>
      <c r="M4" s="231"/>
      <c r="N4" s="191"/>
      <c r="O4" s="186" t="s">
        <v>5</v>
      </c>
      <c r="P4" s="232" t="s">
        <v>30</v>
      </c>
      <c r="Q4" s="232" t="s">
        <v>50</v>
      </c>
      <c r="R4" s="232" t="s">
        <v>8</v>
      </c>
      <c r="S4" s="188" t="s">
        <v>9</v>
      </c>
      <c r="T4" s="191"/>
      <c r="U4" s="194"/>
      <c r="V4" s="115" t="s">
        <v>11</v>
      </c>
    </row>
    <row r="5" spans="1:22" ht="24.75" customHeight="1" thickBot="1" x14ac:dyDescent="0.25">
      <c r="A5" s="215"/>
      <c r="B5" s="216"/>
      <c r="C5" s="116"/>
      <c r="D5" s="204"/>
      <c r="E5" s="207"/>
      <c r="F5" s="183"/>
      <c r="G5" s="183"/>
      <c r="H5" s="210"/>
      <c r="I5" s="117"/>
      <c r="J5" s="195"/>
      <c r="K5" s="197"/>
      <c r="L5" s="118" t="s">
        <v>12</v>
      </c>
      <c r="M5" s="119" t="s">
        <v>13</v>
      </c>
      <c r="N5" s="192"/>
      <c r="O5" s="187"/>
      <c r="P5" s="233"/>
      <c r="Q5" s="233"/>
      <c r="R5" s="234"/>
      <c r="S5" s="189"/>
      <c r="T5" s="192"/>
      <c r="U5" s="195"/>
      <c r="V5" s="115"/>
    </row>
    <row r="6" spans="1:22" ht="13.5" thickBot="1" x14ac:dyDescent="0.25">
      <c r="A6" s="170" t="s">
        <v>48</v>
      </c>
      <c r="B6" s="171"/>
      <c r="C6" s="172" t="s">
        <v>49</v>
      </c>
      <c r="D6" s="173">
        <v>1</v>
      </c>
      <c r="E6" s="174">
        <v>2</v>
      </c>
      <c r="F6" s="175" t="s">
        <v>52</v>
      </c>
      <c r="G6" s="175" t="s">
        <v>76</v>
      </c>
      <c r="H6" s="176">
        <v>3</v>
      </c>
      <c r="I6" s="171">
        <v>4</v>
      </c>
      <c r="J6" s="177">
        <v>5</v>
      </c>
      <c r="K6" s="178">
        <v>6</v>
      </c>
      <c r="L6" s="179" t="s">
        <v>53</v>
      </c>
      <c r="M6" s="173" t="s">
        <v>54</v>
      </c>
      <c r="N6" s="177">
        <v>7</v>
      </c>
      <c r="O6" s="178">
        <v>8</v>
      </c>
      <c r="P6" s="179" t="s">
        <v>79</v>
      </c>
      <c r="Q6" s="179" t="s">
        <v>80</v>
      </c>
      <c r="R6" s="179" t="s">
        <v>81</v>
      </c>
      <c r="S6" s="180" t="s">
        <v>82</v>
      </c>
      <c r="T6" s="177">
        <v>9</v>
      </c>
      <c r="U6" s="177">
        <v>10</v>
      </c>
      <c r="V6" s="171">
        <v>11</v>
      </c>
    </row>
    <row r="7" spans="1:22" x14ac:dyDescent="0.2">
      <c r="A7" s="218" t="s">
        <v>61</v>
      </c>
      <c r="B7" s="218" t="s">
        <v>14</v>
      </c>
      <c r="C7" s="21">
        <v>2014</v>
      </c>
      <c r="D7" s="84"/>
      <c r="E7" s="8"/>
      <c r="F7" s="9"/>
      <c r="G7" s="9"/>
      <c r="H7" s="92"/>
      <c r="I7" s="59">
        <f t="shared" ref="I7:I8" si="0">H7+E7</f>
        <v>0</v>
      </c>
      <c r="J7" s="4">
        <f>D7+I7</f>
        <v>0</v>
      </c>
      <c r="K7" s="33">
        <f>N7+O7</f>
        <v>0</v>
      </c>
      <c r="L7" s="9"/>
      <c r="M7" s="53">
        <f>IF(K7&lt;&gt;0,L7/K7,0)</f>
        <v>0</v>
      </c>
      <c r="N7" s="58"/>
      <c r="O7" s="33">
        <f>SUM(P7:S7)</f>
        <v>0</v>
      </c>
      <c r="P7" s="9"/>
      <c r="Q7" s="9"/>
      <c r="R7" s="9"/>
      <c r="S7" s="29"/>
      <c r="T7" s="58"/>
      <c r="U7" s="4">
        <f>J7-K7</f>
        <v>0</v>
      </c>
      <c r="V7" s="12"/>
    </row>
    <row r="8" spans="1:22" x14ac:dyDescent="0.2">
      <c r="A8" s="228"/>
      <c r="B8" s="219"/>
      <c r="C8" s="22">
        <v>2015</v>
      </c>
      <c r="D8" s="85"/>
      <c r="E8" s="10"/>
      <c r="F8" s="11"/>
      <c r="G8" s="11"/>
      <c r="H8" s="93"/>
      <c r="I8" s="60">
        <f t="shared" si="0"/>
        <v>0</v>
      </c>
      <c r="J8" s="5">
        <f>D8+I8</f>
        <v>0</v>
      </c>
      <c r="K8" s="34">
        <f t="shared" ref="K8:K42" si="1">N8+O8</f>
        <v>0</v>
      </c>
      <c r="L8" s="11"/>
      <c r="M8" s="54">
        <f>IF(K8&lt;&gt;0,L8/K8,0)</f>
        <v>0</v>
      </c>
      <c r="N8" s="52"/>
      <c r="O8" s="34">
        <f>SUM(P8:S8)</f>
        <v>0</v>
      </c>
      <c r="P8" s="11"/>
      <c r="Q8" s="11"/>
      <c r="R8" s="11"/>
      <c r="S8" s="30"/>
      <c r="T8" s="52"/>
      <c r="U8" s="5">
        <f>J8-K8</f>
        <v>0</v>
      </c>
      <c r="V8" s="77"/>
    </row>
    <row r="9" spans="1:22" ht="13.5" thickBot="1" x14ac:dyDescent="0.25">
      <c r="A9" s="229"/>
      <c r="B9" s="220"/>
      <c r="C9" s="23">
        <v>2016</v>
      </c>
      <c r="D9" s="124" t="e">
        <f>#REF!</f>
        <v>#REF!</v>
      </c>
      <c r="E9" s="69">
        <v>114</v>
      </c>
      <c r="F9" s="70"/>
      <c r="G9" s="70"/>
      <c r="H9" s="168"/>
      <c r="I9" s="99">
        <f>H9+E9</f>
        <v>114</v>
      </c>
      <c r="J9" s="66" t="e">
        <f>D9+I9</f>
        <v>#REF!</v>
      </c>
      <c r="K9" s="35" t="e">
        <f>N9+O9</f>
        <v>#REF!</v>
      </c>
      <c r="L9" s="79" t="e">
        <f>#REF!</f>
        <v>#REF!</v>
      </c>
      <c r="M9" s="56" t="e">
        <f>IF(K9&lt;&gt;0,L9/K9,0)</f>
        <v>#REF!</v>
      </c>
      <c r="N9" s="78" t="e">
        <f>#REF!</f>
        <v>#REF!</v>
      </c>
      <c r="O9" s="38">
        <f>SUM(P9:S9)</f>
        <v>29</v>
      </c>
      <c r="P9" s="70"/>
      <c r="Q9" s="70">
        <v>2</v>
      </c>
      <c r="R9" s="70"/>
      <c r="S9" s="67">
        <v>27</v>
      </c>
      <c r="T9" s="71">
        <v>562</v>
      </c>
      <c r="U9" s="25" t="e">
        <f>J9-K9</f>
        <v>#REF!</v>
      </c>
      <c r="V9" s="76">
        <v>26</v>
      </c>
    </row>
    <row r="10" spans="1:22" x14ac:dyDescent="0.2">
      <c r="A10" s="191" t="s">
        <v>51</v>
      </c>
      <c r="B10" s="218" t="s">
        <v>15</v>
      </c>
      <c r="C10" s="21">
        <v>2014</v>
      </c>
      <c r="D10" s="86"/>
      <c r="E10" s="14"/>
      <c r="F10" s="15"/>
      <c r="G10" s="15"/>
      <c r="H10" s="98"/>
      <c r="I10" s="62">
        <f t="shared" ref="I10:I24" si="2">H10+E10</f>
        <v>0</v>
      </c>
      <c r="J10" s="16">
        <f t="shared" ref="J10:J51" si="3">D10+I10</f>
        <v>0</v>
      </c>
      <c r="K10" s="36">
        <f t="shared" si="1"/>
        <v>0</v>
      </c>
      <c r="L10" s="15"/>
      <c r="M10" s="55">
        <f>IF(K10&lt;&gt;0,L10/K10,0)</f>
        <v>0</v>
      </c>
      <c r="N10" s="51"/>
      <c r="O10" s="36">
        <f t="shared" ref="O10:O42" si="4">SUM(P10:S10)</f>
        <v>0</v>
      </c>
      <c r="P10" s="15"/>
      <c r="Q10" s="15"/>
      <c r="R10" s="15"/>
      <c r="S10" s="31"/>
      <c r="T10" s="51"/>
      <c r="U10" s="16">
        <f t="shared" ref="U10:U45" si="5">J10-K10</f>
        <v>0</v>
      </c>
      <c r="V10" s="19"/>
    </row>
    <row r="11" spans="1:22" x14ac:dyDescent="0.2">
      <c r="A11" s="191"/>
      <c r="B11" s="219"/>
      <c r="C11" s="22">
        <v>2015</v>
      </c>
      <c r="D11" s="85"/>
      <c r="E11" s="10"/>
      <c r="F11" s="11"/>
      <c r="G11" s="11"/>
      <c r="H11" s="93"/>
      <c r="I11" s="60">
        <f t="shared" si="2"/>
        <v>0</v>
      </c>
      <c r="J11" s="5">
        <f t="shared" si="3"/>
        <v>0</v>
      </c>
      <c r="K11" s="34">
        <f t="shared" si="1"/>
        <v>0</v>
      </c>
      <c r="L11" s="11"/>
      <c r="M11" s="54">
        <f>IF(K11&lt;&gt;0,L11/K11,0)</f>
        <v>0</v>
      </c>
      <c r="N11" s="52"/>
      <c r="O11" s="34">
        <f t="shared" si="4"/>
        <v>0</v>
      </c>
      <c r="P11" s="11"/>
      <c r="Q11" s="11"/>
      <c r="R11" s="11"/>
      <c r="S11" s="30"/>
      <c r="T11" s="52"/>
      <c r="U11" s="5">
        <f t="shared" si="5"/>
        <v>0</v>
      </c>
      <c r="V11" s="13"/>
    </row>
    <row r="12" spans="1:22" ht="13.5" thickBot="1" x14ac:dyDescent="0.25">
      <c r="A12" s="191"/>
      <c r="B12" s="220"/>
      <c r="C12" s="23">
        <v>2016</v>
      </c>
      <c r="D12" s="124" t="e">
        <f>#REF!</f>
        <v>#REF!</v>
      </c>
      <c r="E12" s="72">
        <v>16</v>
      </c>
      <c r="F12" s="73"/>
      <c r="G12" s="73"/>
      <c r="H12" s="97"/>
      <c r="I12" s="99">
        <f t="shared" si="2"/>
        <v>16</v>
      </c>
      <c r="J12" s="17" t="e">
        <f t="shared" si="3"/>
        <v>#REF!</v>
      </c>
      <c r="K12" s="37" t="e">
        <f>N12+O12</f>
        <v>#REF!</v>
      </c>
      <c r="L12" s="80" t="e">
        <f>#REF!</f>
        <v>#REF!</v>
      </c>
      <c r="M12" s="57" t="e">
        <f t="shared" ref="M12:M51" si="6">IF(K12&lt;&gt;0,L12/K12,0)</f>
        <v>#REF!</v>
      </c>
      <c r="N12" s="125" t="e">
        <f>#REF!</f>
        <v>#REF!</v>
      </c>
      <c r="O12" s="49">
        <f>SUM(P12:S12)</f>
        <v>9</v>
      </c>
      <c r="P12" s="73"/>
      <c r="Q12" s="73">
        <v>7</v>
      </c>
      <c r="R12" s="73"/>
      <c r="S12" s="68">
        <v>2</v>
      </c>
      <c r="T12" s="74">
        <v>68</v>
      </c>
      <c r="U12" s="25" t="e">
        <f>J12-K12</f>
        <v>#REF!</v>
      </c>
      <c r="V12" s="75">
        <v>4</v>
      </c>
    </row>
    <row r="13" spans="1:22" x14ac:dyDescent="0.2">
      <c r="A13" s="218" t="s">
        <v>72</v>
      </c>
      <c r="B13" s="218" t="s">
        <v>16</v>
      </c>
      <c r="C13" s="21">
        <v>2014</v>
      </c>
      <c r="D13" s="84"/>
      <c r="E13" s="8"/>
      <c r="F13" s="9"/>
      <c r="G13" s="9"/>
      <c r="H13" s="92"/>
      <c r="I13" s="59">
        <f t="shared" si="2"/>
        <v>0</v>
      </c>
      <c r="J13" s="4">
        <f t="shared" si="3"/>
        <v>0</v>
      </c>
      <c r="K13" s="33">
        <f t="shared" si="1"/>
        <v>0</v>
      </c>
      <c r="L13" s="9"/>
      <c r="M13" s="53">
        <f t="shared" si="6"/>
        <v>0</v>
      </c>
      <c r="N13" s="58"/>
      <c r="O13" s="33">
        <f t="shared" si="4"/>
        <v>0</v>
      </c>
      <c r="P13" s="9"/>
      <c r="Q13" s="9"/>
      <c r="R13" s="9"/>
      <c r="S13" s="29"/>
      <c r="T13" s="58"/>
      <c r="U13" s="4">
        <f t="shared" si="5"/>
        <v>0</v>
      </c>
      <c r="V13" s="12"/>
    </row>
    <row r="14" spans="1:22" x14ac:dyDescent="0.2">
      <c r="A14" s="228"/>
      <c r="B14" s="219"/>
      <c r="C14" s="22">
        <v>2015</v>
      </c>
      <c r="D14" s="85"/>
      <c r="E14" s="10"/>
      <c r="F14" s="11"/>
      <c r="G14" s="11"/>
      <c r="H14" s="93"/>
      <c r="I14" s="60">
        <f t="shared" si="2"/>
        <v>0</v>
      </c>
      <c r="J14" s="5">
        <f t="shared" si="3"/>
        <v>0</v>
      </c>
      <c r="K14" s="34">
        <f t="shared" si="1"/>
        <v>0</v>
      </c>
      <c r="L14" s="11"/>
      <c r="M14" s="54">
        <f t="shared" si="6"/>
        <v>0</v>
      </c>
      <c r="N14" s="52"/>
      <c r="O14" s="34">
        <f t="shared" si="4"/>
        <v>0</v>
      </c>
      <c r="P14" s="11"/>
      <c r="Q14" s="11"/>
      <c r="R14" s="11"/>
      <c r="S14" s="30"/>
      <c r="T14" s="52"/>
      <c r="U14" s="5">
        <f t="shared" si="5"/>
        <v>0</v>
      </c>
      <c r="V14" s="13"/>
    </row>
    <row r="15" spans="1:22" ht="13.5" thickBot="1" x14ac:dyDescent="0.25">
      <c r="A15" s="229"/>
      <c r="B15" s="220"/>
      <c r="C15" s="23">
        <v>2016</v>
      </c>
      <c r="D15" s="124" t="e">
        <f>#REF!</f>
        <v>#REF!</v>
      </c>
      <c r="E15" s="69">
        <v>6</v>
      </c>
      <c r="F15" s="70"/>
      <c r="G15" s="70"/>
      <c r="H15" s="96"/>
      <c r="I15" s="99">
        <f t="shared" si="2"/>
        <v>6</v>
      </c>
      <c r="J15" s="25" t="e">
        <f t="shared" si="3"/>
        <v>#REF!</v>
      </c>
      <c r="K15" s="24" t="e">
        <f>N15+O15</f>
        <v>#REF!</v>
      </c>
      <c r="L15" s="79" t="e">
        <f>#REF!</f>
        <v>#REF!</v>
      </c>
      <c r="M15" s="56" t="e">
        <f t="shared" si="6"/>
        <v>#REF!</v>
      </c>
      <c r="N15" s="78" t="e">
        <f>#REF!</f>
        <v>#REF!</v>
      </c>
      <c r="O15" s="38">
        <f>SUM(P15:S15)</f>
        <v>2</v>
      </c>
      <c r="P15" s="70"/>
      <c r="Q15" s="70"/>
      <c r="R15" s="70"/>
      <c r="S15" s="67">
        <v>2</v>
      </c>
      <c r="T15" s="71">
        <v>21</v>
      </c>
      <c r="U15" s="25" t="e">
        <f>J15-K15</f>
        <v>#REF!</v>
      </c>
      <c r="V15" s="76">
        <v>4</v>
      </c>
    </row>
    <row r="16" spans="1:22" x14ac:dyDescent="0.2">
      <c r="A16" s="218" t="s">
        <v>64</v>
      </c>
      <c r="B16" s="218" t="s">
        <v>17</v>
      </c>
      <c r="C16" s="21">
        <v>2014</v>
      </c>
      <c r="D16" s="86"/>
      <c r="E16" s="14"/>
      <c r="F16" s="15"/>
      <c r="G16" s="15"/>
      <c r="H16" s="98"/>
      <c r="I16" s="62">
        <f t="shared" si="2"/>
        <v>0</v>
      </c>
      <c r="J16" s="16">
        <f t="shared" si="3"/>
        <v>0</v>
      </c>
      <c r="K16" s="36">
        <f t="shared" si="1"/>
        <v>0</v>
      </c>
      <c r="L16" s="15"/>
      <c r="M16" s="55">
        <f t="shared" si="6"/>
        <v>0</v>
      </c>
      <c r="N16" s="51"/>
      <c r="O16" s="36">
        <f t="shared" si="4"/>
        <v>0</v>
      </c>
      <c r="P16" s="15"/>
      <c r="Q16" s="15"/>
      <c r="R16" s="15"/>
      <c r="S16" s="31"/>
      <c r="T16" s="51"/>
      <c r="U16" s="16">
        <f t="shared" si="5"/>
        <v>0</v>
      </c>
      <c r="V16" s="19"/>
    </row>
    <row r="17" spans="1:22" x14ac:dyDescent="0.2">
      <c r="A17" s="219"/>
      <c r="B17" s="219"/>
      <c r="C17" s="22">
        <v>2015</v>
      </c>
      <c r="D17" s="85"/>
      <c r="E17" s="10"/>
      <c r="F17" s="11"/>
      <c r="G17" s="11"/>
      <c r="H17" s="93"/>
      <c r="I17" s="60">
        <f t="shared" si="2"/>
        <v>0</v>
      </c>
      <c r="J17" s="5">
        <f t="shared" si="3"/>
        <v>0</v>
      </c>
      <c r="K17" s="34">
        <f t="shared" si="1"/>
        <v>0</v>
      </c>
      <c r="L17" s="11"/>
      <c r="M17" s="54">
        <f t="shared" si="6"/>
        <v>0</v>
      </c>
      <c r="N17" s="52"/>
      <c r="O17" s="34">
        <f t="shared" si="4"/>
        <v>0</v>
      </c>
      <c r="P17" s="11"/>
      <c r="Q17" s="11"/>
      <c r="R17" s="11"/>
      <c r="S17" s="30"/>
      <c r="T17" s="52"/>
      <c r="U17" s="5">
        <f t="shared" si="5"/>
        <v>0</v>
      </c>
      <c r="V17" s="13"/>
    </row>
    <row r="18" spans="1:22" ht="13.5" thickBot="1" x14ac:dyDescent="0.25">
      <c r="A18" s="220"/>
      <c r="B18" s="220"/>
      <c r="C18" s="23">
        <v>2016</v>
      </c>
      <c r="D18" s="124" t="e">
        <f>#REF!</f>
        <v>#REF!</v>
      </c>
      <c r="E18" s="72">
        <v>98</v>
      </c>
      <c r="F18" s="73"/>
      <c r="G18" s="73"/>
      <c r="H18" s="97"/>
      <c r="I18" s="99">
        <f t="shared" si="2"/>
        <v>98</v>
      </c>
      <c r="J18" s="17" t="e">
        <f t="shared" si="3"/>
        <v>#REF!</v>
      </c>
      <c r="K18" s="37" t="e">
        <f>N18+O18</f>
        <v>#REF!</v>
      </c>
      <c r="L18" s="80" t="e">
        <f>#REF!</f>
        <v>#REF!</v>
      </c>
      <c r="M18" s="57" t="e">
        <f t="shared" si="6"/>
        <v>#REF!</v>
      </c>
      <c r="N18" s="125" t="e">
        <f>#REF!</f>
        <v>#REF!</v>
      </c>
      <c r="O18" s="49">
        <f>SUM(P18:S18)</f>
        <v>3</v>
      </c>
      <c r="P18" s="73"/>
      <c r="Q18" s="73"/>
      <c r="R18" s="73"/>
      <c r="S18" s="68">
        <v>3</v>
      </c>
      <c r="T18" s="74">
        <v>138</v>
      </c>
      <c r="U18" s="25" t="e">
        <f>J18-K18</f>
        <v>#REF!</v>
      </c>
      <c r="V18" s="75"/>
    </row>
    <row r="19" spans="1:22" x14ac:dyDescent="0.2">
      <c r="A19" s="190" t="s">
        <v>65</v>
      </c>
      <c r="B19" s="218" t="s">
        <v>18</v>
      </c>
      <c r="C19" s="21">
        <v>2014</v>
      </c>
      <c r="D19" s="84"/>
      <c r="E19" s="8"/>
      <c r="F19" s="9"/>
      <c r="G19" s="9"/>
      <c r="H19" s="92"/>
      <c r="I19" s="59">
        <f t="shared" si="2"/>
        <v>0</v>
      </c>
      <c r="J19" s="4">
        <f t="shared" si="3"/>
        <v>0</v>
      </c>
      <c r="K19" s="33">
        <f t="shared" si="1"/>
        <v>0</v>
      </c>
      <c r="L19" s="9"/>
      <c r="M19" s="53">
        <f t="shared" si="6"/>
        <v>0</v>
      </c>
      <c r="N19" s="58"/>
      <c r="O19" s="33">
        <f t="shared" si="4"/>
        <v>0</v>
      </c>
      <c r="P19" s="9"/>
      <c r="Q19" s="9"/>
      <c r="R19" s="9"/>
      <c r="S19" s="29"/>
      <c r="T19" s="58"/>
      <c r="U19" s="4">
        <f t="shared" si="5"/>
        <v>0</v>
      </c>
      <c r="V19" s="12"/>
    </row>
    <row r="20" spans="1:22" x14ac:dyDescent="0.2">
      <c r="A20" s="191"/>
      <c r="B20" s="219"/>
      <c r="C20" s="22">
        <v>2015</v>
      </c>
      <c r="D20" s="85"/>
      <c r="E20" s="10"/>
      <c r="F20" s="11"/>
      <c r="G20" s="11"/>
      <c r="H20" s="93"/>
      <c r="I20" s="60">
        <f t="shared" si="2"/>
        <v>0</v>
      </c>
      <c r="J20" s="5">
        <f t="shared" si="3"/>
        <v>0</v>
      </c>
      <c r="K20" s="34">
        <f t="shared" si="1"/>
        <v>0</v>
      </c>
      <c r="L20" s="11"/>
      <c r="M20" s="54">
        <f t="shared" si="6"/>
        <v>0</v>
      </c>
      <c r="N20" s="52"/>
      <c r="O20" s="34">
        <f t="shared" si="4"/>
        <v>0</v>
      </c>
      <c r="P20" s="11"/>
      <c r="Q20" s="11"/>
      <c r="R20" s="11"/>
      <c r="S20" s="30"/>
      <c r="T20" s="52"/>
      <c r="U20" s="5">
        <f t="shared" si="5"/>
        <v>0</v>
      </c>
      <c r="V20" s="13"/>
    </row>
    <row r="21" spans="1:22" ht="13.5" thickBot="1" x14ac:dyDescent="0.25">
      <c r="A21" s="192"/>
      <c r="B21" s="227"/>
      <c r="C21" s="23">
        <v>2016</v>
      </c>
      <c r="D21" s="124" t="e">
        <f>#REF!</f>
        <v>#REF!</v>
      </c>
      <c r="E21" s="69">
        <v>383</v>
      </c>
      <c r="F21" s="70"/>
      <c r="G21" s="70"/>
      <c r="H21" s="96"/>
      <c r="I21" s="99">
        <f t="shared" si="2"/>
        <v>383</v>
      </c>
      <c r="J21" s="25" t="e">
        <f t="shared" si="3"/>
        <v>#REF!</v>
      </c>
      <c r="K21" s="35" t="e">
        <f>N21+O21</f>
        <v>#REF!</v>
      </c>
      <c r="L21" s="80" t="e">
        <f>#REF!</f>
        <v>#REF!</v>
      </c>
      <c r="M21" s="56" t="e">
        <f t="shared" si="6"/>
        <v>#REF!</v>
      </c>
      <c r="N21" s="125" t="e">
        <f>#REF!</f>
        <v>#REF!</v>
      </c>
      <c r="O21" s="38">
        <f>SUM(P21:S21)</f>
        <v>39</v>
      </c>
      <c r="P21" s="70"/>
      <c r="Q21" s="70"/>
      <c r="R21" s="70"/>
      <c r="S21" s="67">
        <v>39</v>
      </c>
      <c r="T21" s="71">
        <v>701</v>
      </c>
      <c r="U21" s="25" t="e">
        <f>J21-K21</f>
        <v>#REF!</v>
      </c>
      <c r="V21" s="76">
        <v>5</v>
      </c>
    </row>
    <row r="22" spans="1:22" x14ac:dyDescent="0.2">
      <c r="A22" s="191" t="s">
        <v>58</v>
      </c>
      <c r="B22" s="218" t="s">
        <v>19</v>
      </c>
      <c r="C22" s="21">
        <v>2014</v>
      </c>
      <c r="D22" s="84"/>
      <c r="E22" s="8"/>
      <c r="F22" s="9"/>
      <c r="G22" s="9"/>
      <c r="H22" s="92"/>
      <c r="I22" s="59">
        <f t="shared" si="2"/>
        <v>0</v>
      </c>
      <c r="J22" s="4">
        <f t="shared" si="3"/>
        <v>0</v>
      </c>
      <c r="K22" s="33">
        <f t="shared" si="1"/>
        <v>0</v>
      </c>
      <c r="L22" s="9"/>
      <c r="M22" s="53">
        <f t="shared" si="6"/>
        <v>0</v>
      </c>
      <c r="N22" s="58"/>
      <c r="O22" s="33">
        <f t="shared" si="4"/>
        <v>0</v>
      </c>
      <c r="P22" s="9"/>
      <c r="Q22" s="9"/>
      <c r="R22" s="9"/>
      <c r="S22" s="29"/>
      <c r="T22" s="58"/>
      <c r="U22" s="4">
        <f t="shared" si="5"/>
        <v>0</v>
      </c>
      <c r="V22" s="12"/>
    </row>
    <row r="23" spans="1:22" x14ac:dyDescent="0.2">
      <c r="A23" s="191"/>
      <c r="B23" s="219"/>
      <c r="C23" s="22">
        <v>2015</v>
      </c>
      <c r="D23" s="85"/>
      <c r="E23" s="10"/>
      <c r="F23" s="11"/>
      <c r="G23" s="11"/>
      <c r="H23" s="93"/>
      <c r="I23" s="60">
        <f t="shared" si="2"/>
        <v>0</v>
      </c>
      <c r="J23" s="5">
        <f t="shared" si="3"/>
        <v>0</v>
      </c>
      <c r="K23" s="34">
        <f t="shared" si="1"/>
        <v>0</v>
      </c>
      <c r="L23" s="11"/>
      <c r="M23" s="54">
        <f t="shared" si="6"/>
        <v>0</v>
      </c>
      <c r="N23" s="52"/>
      <c r="O23" s="34">
        <f t="shared" si="4"/>
        <v>0</v>
      </c>
      <c r="P23" s="11"/>
      <c r="Q23" s="11"/>
      <c r="R23" s="11"/>
      <c r="S23" s="30"/>
      <c r="T23" s="52"/>
      <c r="U23" s="5">
        <f t="shared" si="5"/>
        <v>0</v>
      </c>
      <c r="V23" s="13"/>
    </row>
    <row r="24" spans="1:22" ht="13.5" thickBot="1" x14ac:dyDescent="0.25">
      <c r="A24" s="191"/>
      <c r="B24" s="220"/>
      <c r="C24" s="23">
        <v>2016</v>
      </c>
      <c r="D24" s="124" t="e">
        <f>#REF!</f>
        <v>#REF!</v>
      </c>
      <c r="E24" s="69"/>
      <c r="F24" s="70"/>
      <c r="G24" s="70"/>
      <c r="H24" s="96"/>
      <c r="I24" s="99">
        <f t="shared" si="2"/>
        <v>0</v>
      </c>
      <c r="J24" s="17" t="e">
        <f t="shared" si="3"/>
        <v>#REF!</v>
      </c>
      <c r="K24" s="35" t="e">
        <f>N24+O24</f>
        <v>#REF!</v>
      </c>
      <c r="L24" s="80" t="e">
        <f>#REF!</f>
        <v>#REF!</v>
      </c>
      <c r="M24" s="57" t="e">
        <f t="shared" si="6"/>
        <v>#REF!</v>
      </c>
      <c r="N24" s="125" t="e">
        <f>#REF!</f>
        <v>#REF!</v>
      </c>
      <c r="O24" s="49">
        <f>SUM(P24:S24)</f>
        <v>0</v>
      </c>
      <c r="P24" s="73"/>
      <c r="Q24" s="73"/>
      <c r="R24" s="73"/>
      <c r="S24" s="68"/>
      <c r="T24" s="74"/>
      <c r="U24" s="25" t="e">
        <f>J24-K24</f>
        <v>#REF!</v>
      </c>
      <c r="V24" s="75"/>
    </row>
    <row r="25" spans="1:22" x14ac:dyDescent="0.2">
      <c r="A25" s="221" t="s">
        <v>31</v>
      </c>
      <c r="B25" s="218" t="s">
        <v>39</v>
      </c>
      <c r="C25" s="21">
        <v>2014</v>
      </c>
      <c r="D25" s="87">
        <f>D7+D10+D13+D16+D19+D22</f>
        <v>0</v>
      </c>
      <c r="E25" s="105">
        <f t="shared" ref="E25:V25" si="7">E7+E10+E13+E16+E19+E22</f>
        <v>0</v>
      </c>
      <c r="F25" s="91">
        <f t="shared" si="7"/>
        <v>0</v>
      </c>
      <c r="G25" s="91">
        <f t="shared" si="7"/>
        <v>0</v>
      </c>
      <c r="H25" s="106">
        <f t="shared" si="7"/>
        <v>0</v>
      </c>
      <c r="I25" s="59">
        <f t="shared" si="7"/>
        <v>0</v>
      </c>
      <c r="J25" s="4">
        <f t="shared" si="7"/>
        <v>0</v>
      </c>
      <c r="K25" s="33">
        <f t="shared" si="7"/>
        <v>0</v>
      </c>
      <c r="L25" s="40">
        <f t="shared" si="7"/>
        <v>0</v>
      </c>
      <c r="M25" s="53">
        <f t="shared" si="6"/>
        <v>0</v>
      </c>
      <c r="N25" s="4">
        <f t="shared" si="7"/>
        <v>0</v>
      </c>
      <c r="O25" s="33">
        <f t="shared" si="7"/>
        <v>0</v>
      </c>
      <c r="P25" s="40">
        <f t="shared" si="7"/>
        <v>0</v>
      </c>
      <c r="Q25" s="40">
        <f t="shared" si="7"/>
        <v>0</v>
      </c>
      <c r="R25" s="40">
        <f t="shared" si="7"/>
        <v>0</v>
      </c>
      <c r="S25" s="43">
        <f t="shared" si="7"/>
        <v>0</v>
      </c>
      <c r="T25" s="4">
        <f t="shared" si="7"/>
        <v>0</v>
      </c>
      <c r="U25" s="4">
        <f t="shared" si="7"/>
        <v>0</v>
      </c>
      <c r="V25" s="59">
        <f t="shared" si="7"/>
        <v>0</v>
      </c>
    </row>
    <row r="26" spans="1:22" x14ac:dyDescent="0.2">
      <c r="A26" s="222"/>
      <c r="B26" s="219"/>
      <c r="C26" s="22">
        <v>2015</v>
      </c>
      <c r="D26" s="88">
        <f>D8+D11+D14+D17+D20+D23</f>
        <v>0</v>
      </c>
      <c r="E26" s="3">
        <f t="shared" ref="E26:V26" si="8">E8+E11+E14+E17+E20+E23</f>
        <v>0</v>
      </c>
      <c r="F26" s="39">
        <f t="shared" si="8"/>
        <v>0</v>
      </c>
      <c r="G26" s="39">
        <f t="shared" si="8"/>
        <v>0</v>
      </c>
      <c r="H26" s="94">
        <f t="shared" si="8"/>
        <v>0</v>
      </c>
      <c r="I26" s="60">
        <f t="shared" si="8"/>
        <v>0</v>
      </c>
      <c r="J26" s="5">
        <f t="shared" si="8"/>
        <v>0</v>
      </c>
      <c r="K26" s="34">
        <f t="shared" si="8"/>
        <v>0</v>
      </c>
      <c r="L26" s="39">
        <f t="shared" si="8"/>
        <v>0</v>
      </c>
      <c r="M26" s="54">
        <f t="shared" si="6"/>
        <v>0</v>
      </c>
      <c r="N26" s="5">
        <f t="shared" si="8"/>
        <v>0</v>
      </c>
      <c r="O26" s="34">
        <f t="shared" si="8"/>
        <v>0</v>
      </c>
      <c r="P26" s="39">
        <f t="shared" si="8"/>
        <v>0</v>
      </c>
      <c r="Q26" s="39">
        <f t="shared" si="8"/>
        <v>0</v>
      </c>
      <c r="R26" s="39">
        <f t="shared" si="8"/>
        <v>0</v>
      </c>
      <c r="S26" s="44">
        <f t="shared" si="8"/>
        <v>0</v>
      </c>
      <c r="T26" s="5">
        <f t="shared" si="8"/>
        <v>0</v>
      </c>
      <c r="U26" s="5">
        <f t="shared" si="8"/>
        <v>0</v>
      </c>
      <c r="V26" s="60">
        <f t="shared" si="8"/>
        <v>0</v>
      </c>
    </row>
    <row r="27" spans="1:22" ht="13.5" thickBot="1" x14ac:dyDescent="0.25">
      <c r="A27" s="223"/>
      <c r="B27" s="220"/>
      <c r="C27" s="23">
        <v>2016</v>
      </c>
      <c r="D27" s="126" t="e">
        <f>D9+D12+D15+D18+D21+D24</f>
        <v>#REF!</v>
      </c>
      <c r="E27" s="26">
        <f t="shared" ref="E27:V27" si="9">E9+E12+E15+E18+E21+E24</f>
        <v>617</v>
      </c>
      <c r="F27" s="42">
        <f t="shared" si="9"/>
        <v>0</v>
      </c>
      <c r="G27" s="42">
        <f t="shared" si="9"/>
        <v>0</v>
      </c>
      <c r="H27" s="107">
        <f t="shared" si="9"/>
        <v>0</v>
      </c>
      <c r="I27" s="99">
        <f t="shared" si="9"/>
        <v>617</v>
      </c>
      <c r="J27" s="25" t="e">
        <f t="shared" si="9"/>
        <v>#REF!</v>
      </c>
      <c r="K27" s="38" t="e">
        <f t="shared" si="9"/>
        <v>#REF!</v>
      </c>
      <c r="L27" s="41" t="e">
        <f t="shared" si="9"/>
        <v>#REF!</v>
      </c>
      <c r="M27" s="56" t="e">
        <f t="shared" si="6"/>
        <v>#REF!</v>
      </c>
      <c r="N27" s="25" t="e">
        <f t="shared" si="9"/>
        <v>#REF!</v>
      </c>
      <c r="O27" s="38">
        <f t="shared" si="9"/>
        <v>82</v>
      </c>
      <c r="P27" s="41">
        <f t="shared" si="9"/>
        <v>0</v>
      </c>
      <c r="Q27" s="41">
        <f t="shared" si="9"/>
        <v>9</v>
      </c>
      <c r="R27" s="41">
        <f t="shared" si="9"/>
        <v>0</v>
      </c>
      <c r="S27" s="45">
        <f t="shared" si="9"/>
        <v>73</v>
      </c>
      <c r="T27" s="25">
        <f t="shared" si="9"/>
        <v>1490</v>
      </c>
      <c r="U27" s="25" t="e">
        <f t="shared" si="9"/>
        <v>#REF!</v>
      </c>
      <c r="V27" s="61">
        <f t="shared" si="9"/>
        <v>39</v>
      </c>
    </row>
    <row r="28" spans="1:22" x14ac:dyDescent="0.2">
      <c r="A28" s="218" t="s">
        <v>70</v>
      </c>
      <c r="B28" s="218" t="s">
        <v>20</v>
      </c>
      <c r="C28" s="21">
        <v>2014</v>
      </c>
      <c r="D28" s="86"/>
      <c r="E28" s="8"/>
      <c r="F28" s="9"/>
      <c r="G28" s="9"/>
      <c r="H28" s="92"/>
      <c r="I28" s="62">
        <f>H28+E28</f>
        <v>0</v>
      </c>
      <c r="J28" s="16">
        <f>D28+I28</f>
        <v>0</v>
      </c>
      <c r="K28" s="36">
        <f t="shared" si="1"/>
        <v>0</v>
      </c>
      <c r="L28" s="15"/>
      <c r="M28" s="55">
        <f t="shared" si="6"/>
        <v>0</v>
      </c>
      <c r="N28" s="51"/>
      <c r="O28" s="36">
        <f t="shared" si="4"/>
        <v>0</v>
      </c>
      <c r="P28" s="15"/>
      <c r="Q28" s="15"/>
      <c r="R28" s="15"/>
      <c r="S28" s="31"/>
      <c r="T28" s="51"/>
      <c r="U28" s="16">
        <f t="shared" si="5"/>
        <v>0</v>
      </c>
      <c r="V28" s="19"/>
    </row>
    <row r="29" spans="1:22" x14ac:dyDescent="0.2">
      <c r="A29" s="219"/>
      <c r="B29" s="219"/>
      <c r="C29" s="22">
        <v>2015</v>
      </c>
      <c r="D29" s="85"/>
      <c r="E29" s="10"/>
      <c r="F29" s="11"/>
      <c r="G29" s="11"/>
      <c r="H29" s="93"/>
      <c r="I29" s="60">
        <f t="shared" ref="I29:I45" si="10">H29+E29</f>
        <v>0</v>
      </c>
      <c r="J29" s="5">
        <f t="shared" si="3"/>
        <v>0</v>
      </c>
      <c r="K29" s="34">
        <f t="shared" si="1"/>
        <v>0</v>
      </c>
      <c r="L29" s="11"/>
      <c r="M29" s="54">
        <f t="shared" si="6"/>
        <v>0</v>
      </c>
      <c r="N29" s="52"/>
      <c r="O29" s="34">
        <f>SUM(P29:S29)</f>
        <v>0</v>
      </c>
      <c r="P29" s="11"/>
      <c r="Q29" s="11"/>
      <c r="R29" s="11"/>
      <c r="S29" s="30"/>
      <c r="T29" s="52"/>
      <c r="U29" s="5">
        <f t="shared" si="5"/>
        <v>0</v>
      </c>
      <c r="V29" s="13"/>
    </row>
    <row r="30" spans="1:22" ht="13.5" thickBot="1" x14ac:dyDescent="0.25">
      <c r="A30" s="220"/>
      <c r="B30" s="220"/>
      <c r="C30" s="23">
        <v>2016</v>
      </c>
      <c r="D30" s="127" t="e">
        <f>#REF!</f>
        <v>#REF!</v>
      </c>
      <c r="E30" s="108">
        <v>221</v>
      </c>
      <c r="F30" s="70">
        <v>1</v>
      </c>
      <c r="G30" s="70">
        <v>5</v>
      </c>
      <c r="H30" s="96"/>
      <c r="I30" s="99">
        <f t="shared" si="10"/>
        <v>221</v>
      </c>
      <c r="J30" s="17" t="e">
        <f t="shared" si="3"/>
        <v>#REF!</v>
      </c>
      <c r="K30" s="65" t="e">
        <f>N30+O30</f>
        <v>#REF!</v>
      </c>
      <c r="L30" s="128" t="e">
        <f>#REF!</f>
        <v>#REF!</v>
      </c>
      <c r="M30" s="57" t="e">
        <f t="shared" si="6"/>
        <v>#REF!</v>
      </c>
      <c r="N30" s="129" t="e">
        <f>#REF!</f>
        <v>#REF!</v>
      </c>
      <c r="O30" s="49">
        <f>SUM(P30:S30)</f>
        <v>156</v>
      </c>
      <c r="P30" s="73">
        <v>27</v>
      </c>
      <c r="Q30" s="73">
        <v>115</v>
      </c>
      <c r="R30" s="73">
        <v>11</v>
      </c>
      <c r="S30" s="68">
        <v>3</v>
      </c>
      <c r="T30" s="74">
        <v>568</v>
      </c>
      <c r="U30" s="17" t="e">
        <f t="shared" si="5"/>
        <v>#REF!</v>
      </c>
      <c r="V30" s="130" t="e">
        <f>#REF!</f>
        <v>#REF!</v>
      </c>
    </row>
    <row r="31" spans="1:22" x14ac:dyDescent="0.2">
      <c r="A31" s="218" t="s">
        <v>71</v>
      </c>
      <c r="B31" s="218" t="s">
        <v>22</v>
      </c>
      <c r="C31" s="21">
        <v>2014</v>
      </c>
      <c r="D31" s="84"/>
      <c r="E31" s="14"/>
      <c r="F31" s="15"/>
      <c r="G31" s="15"/>
      <c r="H31" s="98"/>
      <c r="I31" s="59">
        <f t="shared" si="10"/>
        <v>0</v>
      </c>
      <c r="J31" s="4">
        <f t="shared" si="3"/>
        <v>0</v>
      </c>
      <c r="K31" s="33">
        <f t="shared" si="1"/>
        <v>0</v>
      </c>
      <c r="L31" s="9"/>
      <c r="M31" s="53">
        <f t="shared" si="6"/>
        <v>0</v>
      </c>
      <c r="N31" s="58"/>
      <c r="O31" s="33">
        <f t="shared" si="4"/>
        <v>0</v>
      </c>
      <c r="P31" s="9"/>
      <c r="Q31" s="9"/>
      <c r="R31" s="9"/>
      <c r="S31" s="29"/>
      <c r="T31" s="58"/>
      <c r="U31" s="4">
        <f t="shared" si="5"/>
        <v>0</v>
      </c>
      <c r="V31" s="12"/>
    </row>
    <row r="32" spans="1:22" x14ac:dyDescent="0.2">
      <c r="A32" s="219"/>
      <c r="B32" s="219"/>
      <c r="C32" s="22">
        <v>2015</v>
      </c>
      <c r="D32" s="85"/>
      <c r="E32" s="10"/>
      <c r="F32" s="11"/>
      <c r="G32" s="11"/>
      <c r="H32" s="93"/>
      <c r="I32" s="60">
        <f t="shared" si="10"/>
        <v>0</v>
      </c>
      <c r="J32" s="5">
        <f t="shared" si="3"/>
        <v>0</v>
      </c>
      <c r="K32" s="34">
        <f t="shared" si="1"/>
        <v>0</v>
      </c>
      <c r="L32" s="11"/>
      <c r="M32" s="54">
        <f t="shared" si="6"/>
        <v>0</v>
      </c>
      <c r="N32" s="52"/>
      <c r="O32" s="34">
        <f t="shared" si="4"/>
        <v>0</v>
      </c>
      <c r="P32" s="11"/>
      <c r="Q32" s="11"/>
      <c r="R32" s="11"/>
      <c r="S32" s="30"/>
      <c r="T32" s="52"/>
      <c r="U32" s="5">
        <f t="shared" si="5"/>
        <v>0</v>
      </c>
      <c r="V32" s="20"/>
    </row>
    <row r="33" spans="1:22" ht="13.5" thickBot="1" x14ac:dyDescent="0.25">
      <c r="A33" s="220"/>
      <c r="B33" s="220"/>
      <c r="C33" s="23">
        <v>2016</v>
      </c>
      <c r="D33" s="124" t="e">
        <f>#REF!</f>
        <v>#REF!</v>
      </c>
      <c r="E33" s="101">
        <v>8</v>
      </c>
      <c r="F33" s="73"/>
      <c r="G33" s="73"/>
      <c r="H33" s="97"/>
      <c r="I33" s="99">
        <f t="shared" si="10"/>
        <v>8</v>
      </c>
      <c r="J33" s="25" t="e">
        <f t="shared" si="3"/>
        <v>#REF!</v>
      </c>
      <c r="K33" s="83" t="e">
        <f t="shared" si="1"/>
        <v>#REF!</v>
      </c>
      <c r="L33" s="131" t="e">
        <f>#REF!</f>
        <v>#REF!</v>
      </c>
      <c r="M33" s="56" t="e">
        <f t="shared" si="6"/>
        <v>#REF!</v>
      </c>
      <c r="N33" s="132" t="e">
        <f>#REF!</f>
        <v>#REF!</v>
      </c>
      <c r="O33" s="38">
        <f t="shared" si="4"/>
        <v>5</v>
      </c>
      <c r="P33" s="70"/>
      <c r="Q33" s="70">
        <v>1</v>
      </c>
      <c r="R33" s="70"/>
      <c r="S33" s="67">
        <v>4</v>
      </c>
      <c r="T33" s="71">
        <v>56</v>
      </c>
      <c r="U33" s="25" t="e">
        <f t="shared" si="5"/>
        <v>#REF!</v>
      </c>
      <c r="V33" s="133" t="e">
        <f>#REF!</f>
        <v>#REF!</v>
      </c>
    </row>
    <row r="34" spans="1:22" x14ac:dyDescent="0.2">
      <c r="A34" s="218" t="s">
        <v>66</v>
      </c>
      <c r="B34" s="218" t="s">
        <v>23</v>
      </c>
      <c r="C34" s="21">
        <v>2014</v>
      </c>
      <c r="D34" s="86"/>
      <c r="E34" s="8"/>
      <c r="F34" s="9"/>
      <c r="G34" s="9"/>
      <c r="H34" s="92"/>
      <c r="I34" s="62">
        <f t="shared" si="10"/>
        <v>0</v>
      </c>
      <c r="J34" s="16">
        <f t="shared" si="3"/>
        <v>0</v>
      </c>
      <c r="K34" s="36">
        <f t="shared" si="1"/>
        <v>0</v>
      </c>
      <c r="L34" s="15"/>
      <c r="M34" s="55">
        <f t="shared" si="6"/>
        <v>0</v>
      </c>
      <c r="N34" s="51"/>
      <c r="O34" s="36">
        <f>SUM(P34:S34)</f>
        <v>0</v>
      </c>
      <c r="P34" s="15"/>
      <c r="Q34" s="15"/>
      <c r="R34" s="15"/>
      <c r="S34" s="31"/>
      <c r="T34" s="51"/>
      <c r="U34" s="16">
        <f t="shared" si="5"/>
        <v>0</v>
      </c>
      <c r="V34" s="19"/>
    </row>
    <row r="35" spans="1:22" x14ac:dyDescent="0.2">
      <c r="A35" s="219"/>
      <c r="B35" s="219"/>
      <c r="C35" s="22">
        <v>2015</v>
      </c>
      <c r="D35" s="85"/>
      <c r="E35" s="10"/>
      <c r="F35" s="11"/>
      <c r="G35" s="11"/>
      <c r="H35" s="93"/>
      <c r="I35" s="60">
        <f t="shared" si="10"/>
        <v>0</v>
      </c>
      <c r="J35" s="5">
        <f t="shared" si="3"/>
        <v>0</v>
      </c>
      <c r="K35" s="34">
        <f t="shared" si="1"/>
        <v>0</v>
      </c>
      <c r="L35" s="11"/>
      <c r="M35" s="54">
        <f t="shared" si="6"/>
        <v>0</v>
      </c>
      <c r="N35" s="52"/>
      <c r="O35" s="34">
        <f t="shared" si="4"/>
        <v>0</v>
      </c>
      <c r="P35" s="11"/>
      <c r="Q35" s="11"/>
      <c r="R35" s="11"/>
      <c r="S35" s="30"/>
      <c r="T35" s="52"/>
      <c r="U35" s="5">
        <f t="shared" si="5"/>
        <v>0</v>
      </c>
      <c r="V35" s="13"/>
    </row>
    <row r="36" spans="1:22" ht="13.5" thickBot="1" x14ac:dyDescent="0.25">
      <c r="A36" s="220"/>
      <c r="B36" s="220"/>
      <c r="C36" s="23">
        <v>2016</v>
      </c>
      <c r="D36" s="124" t="e">
        <f>#REF!</f>
        <v>#REF!</v>
      </c>
      <c r="E36" s="95">
        <v>6</v>
      </c>
      <c r="F36" s="70"/>
      <c r="G36" s="70"/>
      <c r="H36" s="96"/>
      <c r="I36" s="99">
        <f t="shared" si="10"/>
        <v>6</v>
      </c>
      <c r="J36" s="17" t="e">
        <f t="shared" si="3"/>
        <v>#REF!</v>
      </c>
      <c r="K36" s="65" t="e">
        <f t="shared" si="1"/>
        <v>#REF!</v>
      </c>
      <c r="L36" s="128" t="e">
        <f>#REF!</f>
        <v>#REF!</v>
      </c>
      <c r="M36" s="57" t="e">
        <f t="shared" si="6"/>
        <v>#REF!</v>
      </c>
      <c r="N36" s="129" t="e">
        <f>#REF!</f>
        <v>#REF!</v>
      </c>
      <c r="O36" s="49">
        <f t="shared" si="4"/>
        <v>0</v>
      </c>
      <c r="P36" s="73"/>
      <c r="Q36" s="73"/>
      <c r="R36" s="73"/>
      <c r="S36" s="68"/>
      <c r="T36" s="74">
        <v>27</v>
      </c>
      <c r="U36" s="17" t="e">
        <f t="shared" si="5"/>
        <v>#REF!</v>
      </c>
      <c r="V36" s="130" t="e">
        <f>#REF!</f>
        <v>#REF!</v>
      </c>
    </row>
    <row r="37" spans="1:22" x14ac:dyDescent="0.2">
      <c r="A37" s="218" t="s">
        <v>67</v>
      </c>
      <c r="B37" s="218" t="s">
        <v>24</v>
      </c>
      <c r="C37" s="21">
        <v>2014</v>
      </c>
      <c r="D37" s="84"/>
      <c r="E37" s="14"/>
      <c r="F37" s="15"/>
      <c r="G37" s="15"/>
      <c r="H37" s="98"/>
      <c r="I37" s="59">
        <f t="shared" si="10"/>
        <v>0</v>
      </c>
      <c r="J37" s="4">
        <f t="shared" si="3"/>
        <v>0</v>
      </c>
      <c r="K37" s="33">
        <f t="shared" si="1"/>
        <v>0</v>
      </c>
      <c r="L37" s="9"/>
      <c r="M37" s="53">
        <f t="shared" si="6"/>
        <v>0</v>
      </c>
      <c r="N37" s="58"/>
      <c r="O37" s="33">
        <f t="shared" si="4"/>
        <v>0</v>
      </c>
      <c r="P37" s="9"/>
      <c r="Q37" s="9"/>
      <c r="R37" s="9"/>
      <c r="S37" s="29"/>
      <c r="T37" s="58"/>
      <c r="U37" s="4">
        <f t="shared" si="5"/>
        <v>0</v>
      </c>
      <c r="V37" s="12"/>
    </row>
    <row r="38" spans="1:22" x14ac:dyDescent="0.2">
      <c r="A38" s="219"/>
      <c r="B38" s="219"/>
      <c r="C38" s="22">
        <v>2015</v>
      </c>
      <c r="D38" s="85"/>
      <c r="E38" s="10"/>
      <c r="F38" s="11"/>
      <c r="G38" s="11"/>
      <c r="H38" s="93"/>
      <c r="I38" s="60">
        <f t="shared" si="10"/>
        <v>0</v>
      </c>
      <c r="J38" s="5">
        <f t="shared" si="3"/>
        <v>0</v>
      </c>
      <c r="K38" s="34">
        <f t="shared" si="1"/>
        <v>0</v>
      </c>
      <c r="L38" s="11"/>
      <c r="M38" s="54">
        <f t="shared" si="6"/>
        <v>0</v>
      </c>
      <c r="N38" s="52"/>
      <c r="O38" s="34">
        <f t="shared" si="4"/>
        <v>0</v>
      </c>
      <c r="P38" s="11"/>
      <c r="Q38" s="11"/>
      <c r="R38" s="11"/>
      <c r="S38" s="30"/>
      <c r="T38" s="52"/>
      <c r="U38" s="5">
        <f t="shared" si="5"/>
        <v>0</v>
      </c>
      <c r="V38" s="13"/>
    </row>
    <row r="39" spans="1:22" ht="13.5" thickBot="1" x14ac:dyDescent="0.25">
      <c r="A39" s="220"/>
      <c r="B39" s="220"/>
      <c r="C39" s="23">
        <v>2016</v>
      </c>
      <c r="D39" s="89">
        <v>10</v>
      </c>
      <c r="E39" s="72">
        <v>253</v>
      </c>
      <c r="F39" s="73"/>
      <c r="G39" s="73"/>
      <c r="H39" s="97"/>
      <c r="I39" s="99">
        <f t="shared" si="10"/>
        <v>253</v>
      </c>
      <c r="J39" s="25">
        <f t="shared" si="3"/>
        <v>263</v>
      </c>
      <c r="K39" s="35">
        <f t="shared" si="1"/>
        <v>253</v>
      </c>
      <c r="L39" s="70">
        <v>249</v>
      </c>
      <c r="M39" s="56">
        <f t="shared" si="6"/>
        <v>0.98418972332015808</v>
      </c>
      <c r="N39" s="71">
        <v>232</v>
      </c>
      <c r="O39" s="38">
        <f t="shared" si="4"/>
        <v>21</v>
      </c>
      <c r="P39" s="70"/>
      <c r="Q39" s="70"/>
      <c r="R39" s="70"/>
      <c r="S39" s="67">
        <v>21</v>
      </c>
      <c r="T39" s="71">
        <v>479</v>
      </c>
      <c r="U39" s="25">
        <f t="shared" si="5"/>
        <v>10</v>
      </c>
      <c r="V39" s="76">
        <v>28</v>
      </c>
    </row>
    <row r="40" spans="1:22" x14ac:dyDescent="0.2">
      <c r="A40" s="218" t="s">
        <v>68</v>
      </c>
      <c r="B40" s="218" t="s">
        <v>25</v>
      </c>
      <c r="C40" s="21">
        <v>2014</v>
      </c>
      <c r="D40" s="86"/>
      <c r="E40" s="8"/>
      <c r="F40" s="9"/>
      <c r="G40" s="9"/>
      <c r="H40" s="92"/>
      <c r="I40" s="62">
        <f t="shared" si="10"/>
        <v>0</v>
      </c>
      <c r="J40" s="16">
        <f t="shared" si="3"/>
        <v>0</v>
      </c>
      <c r="K40" s="36">
        <f t="shared" si="1"/>
        <v>0</v>
      </c>
      <c r="L40" s="46"/>
      <c r="M40" s="55">
        <f t="shared" si="6"/>
        <v>0</v>
      </c>
      <c r="N40" s="81"/>
      <c r="O40" s="36">
        <f t="shared" si="4"/>
        <v>0</v>
      </c>
      <c r="P40" s="15"/>
      <c r="Q40" s="15"/>
      <c r="R40" s="15"/>
      <c r="S40" s="31"/>
      <c r="T40" s="134" t="s">
        <v>21</v>
      </c>
      <c r="U40" s="16">
        <f t="shared" si="5"/>
        <v>0</v>
      </c>
      <c r="V40" s="135" t="s">
        <v>21</v>
      </c>
    </row>
    <row r="41" spans="1:22" x14ac:dyDescent="0.2">
      <c r="A41" s="219"/>
      <c r="B41" s="219"/>
      <c r="C41" s="22">
        <v>2015</v>
      </c>
      <c r="D41" s="85"/>
      <c r="E41" s="10"/>
      <c r="F41" s="11"/>
      <c r="G41" s="11"/>
      <c r="H41" s="93"/>
      <c r="I41" s="60">
        <f t="shared" si="10"/>
        <v>0</v>
      </c>
      <c r="J41" s="5">
        <f t="shared" si="3"/>
        <v>0</v>
      </c>
      <c r="K41" s="34">
        <f t="shared" si="1"/>
        <v>0</v>
      </c>
      <c r="L41" s="28"/>
      <c r="M41" s="54">
        <f t="shared" si="6"/>
        <v>0</v>
      </c>
      <c r="N41" s="82"/>
      <c r="O41" s="34">
        <f t="shared" si="4"/>
        <v>0</v>
      </c>
      <c r="P41" s="11"/>
      <c r="Q41" s="11"/>
      <c r="R41" s="11"/>
      <c r="S41" s="30"/>
      <c r="T41" s="123" t="s">
        <v>21</v>
      </c>
      <c r="U41" s="5">
        <f t="shared" si="5"/>
        <v>0</v>
      </c>
      <c r="V41" s="136" t="s">
        <v>21</v>
      </c>
    </row>
    <row r="42" spans="1:22" ht="13.5" thickBot="1" x14ac:dyDescent="0.25">
      <c r="A42" s="220"/>
      <c r="B42" s="220"/>
      <c r="C42" s="23">
        <v>2016</v>
      </c>
      <c r="D42" s="90"/>
      <c r="E42" s="69">
        <v>122</v>
      </c>
      <c r="F42" s="70"/>
      <c r="G42" s="70"/>
      <c r="H42" s="96"/>
      <c r="I42" s="99">
        <f t="shared" si="10"/>
        <v>122</v>
      </c>
      <c r="J42" s="17">
        <f t="shared" si="3"/>
        <v>122</v>
      </c>
      <c r="K42" s="37">
        <f t="shared" si="1"/>
        <v>122</v>
      </c>
      <c r="L42" s="73">
        <v>122</v>
      </c>
      <c r="M42" s="57">
        <f t="shared" si="6"/>
        <v>1</v>
      </c>
      <c r="N42" s="74">
        <v>121</v>
      </c>
      <c r="O42" s="49">
        <f t="shared" si="4"/>
        <v>1</v>
      </c>
      <c r="P42" s="73"/>
      <c r="Q42" s="73"/>
      <c r="R42" s="73"/>
      <c r="S42" s="68">
        <v>1</v>
      </c>
      <c r="T42" s="125" t="s">
        <v>21</v>
      </c>
      <c r="U42" s="47">
        <f t="shared" si="5"/>
        <v>0</v>
      </c>
      <c r="V42" s="137" t="s">
        <v>21</v>
      </c>
    </row>
    <row r="43" spans="1:22" x14ac:dyDescent="0.2">
      <c r="A43" s="218" t="s">
        <v>69</v>
      </c>
      <c r="B43" s="218" t="s">
        <v>40</v>
      </c>
      <c r="C43" s="21">
        <v>2014</v>
      </c>
      <c r="D43" s="84"/>
      <c r="E43" s="14"/>
      <c r="F43" s="15"/>
      <c r="G43" s="15"/>
      <c r="H43" s="98"/>
      <c r="I43" s="59">
        <f t="shared" si="10"/>
        <v>0</v>
      </c>
      <c r="J43" s="4">
        <f t="shared" si="3"/>
        <v>0</v>
      </c>
      <c r="K43" s="33">
        <f>N43+O43</f>
        <v>0</v>
      </c>
      <c r="L43" s="9"/>
      <c r="M43" s="53">
        <f t="shared" si="6"/>
        <v>0</v>
      </c>
      <c r="N43" s="58"/>
      <c r="O43" s="33">
        <f>SUM(P43:S43)</f>
        <v>0</v>
      </c>
      <c r="P43" s="9"/>
      <c r="Q43" s="9"/>
      <c r="R43" s="9"/>
      <c r="S43" s="29"/>
      <c r="T43" s="58"/>
      <c r="U43" s="4">
        <f t="shared" si="5"/>
        <v>0</v>
      </c>
      <c r="V43" s="12"/>
    </row>
    <row r="44" spans="1:22" x14ac:dyDescent="0.2">
      <c r="A44" s="219"/>
      <c r="B44" s="219"/>
      <c r="C44" s="22">
        <v>2015</v>
      </c>
      <c r="D44" s="85"/>
      <c r="E44" s="10"/>
      <c r="F44" s="11"/>
      <c r="G44" s="11"/>
      <c r="H44" s="93"/>
      <c r="I44" s="60">
        <f t="shared" si="10"/>
        <v>0</v>
      </c>
      <c r="J44" s="5">
        <f t="shared" si="3"/>
        <v>0</v>
      </c>
      <c r="K44" s="34">
        <f>N44+O44</f>
        <v>0</v>
      </c>
      <c r="L44" s="11"/>
      <c r="M44" s="54">
        <f t="shared" si="6"/>
        <v>0</v>
      </c>
      <c r="N44" s="52"/>
      <c r="O44" s="34">
        <f>SUM(P44:S44)</f>
        <v>0</v>
      </c>
      <c r="P44" s="11"/>
      <c r="Q44" s="11"/>
      <c r="R44" s="11"/>
      <c r="S44" s="30"/>
      <c r="T44" s="52"/>
      <c r="U44" s="5">
        <f t="shared" si="5"/>
        <v>0</v>
      </c>
      <c r="V44" s="13"/>
    </row>
    <row r="45" spans="1:22" ht="13.5" thickBot="1" x14ac:dyDescent="0.25">
      <c r="A45" s="220"/>
      <c r="B45" s="220"/>
      <c r="C45" s="23">
        <v>2016</v>
      </c>
      <c r="D45" s="138" t="e">
        <f>#REF!</f>
        <v>#REF!</v>
      </c>
      <c r="E45" s="101">
        <v>110</v>
      </c>
      <c r="F45" s="73">
        <v>1</v>
      </c>
      <c r="G45" s="73"/>
      <c r="H45" s="97"/>
      <c r="I45" s="99">
        <f t="shared" si="10"/>
        <v>110</v>
      </c>
      <c r="J45" s="66" t="e">
        <f t="shared" si="3"/>
        <v>#REF!</v>
      </c>
      <c r="K45" s="35" t="e">
        <f>N45+O45</f>
        <v>#REF!</v>
      </c>
      <c r="L45" s="139" t="e">
        <f>#REF!</f>
        <v>#REF!</v>
      </c>
      <c r="M45" s="56" t="e">
        <f t="shared" si="6"/>
        <v>#REF!</v>
      </c>
      <c r="N45" s="78" t="e">
        <f>#REF!</f>
        <v>#REF!</v>
      </c>
      <c r="O45" s="38">
        <f>SUM(P45:S45)</f>
        <v>6</v>
      </c>
      <c r="P45" s="70"/>
      <c r="Q45" s="70"/>
      <c r="R45" s="70"/>
      <c r="S45" s="67">
        <v>6</v>
      </c>
      <c r="T45" s="71">
        <v>312</v>
      </c>
      <c r="U45" s="25" t="e">
        <f t="shared" si="5"/>
        <v>#REF!</v>
      </c>
      <c r="V45" s="76">
        <v>43</v>
      </c>
    </row>
    <row r="46" spans="1:22" x14ac:dyDescent="0.2">
      <c r="A46" s="221" t="s">
        <v>32</v>
      </c>
      <c r="B46" s="218" t="s">
        <v>41</v>
      </c>
      <c r="C46" s="21">
        <v>2014</v>
      </c>
      <c r="D46" s="87">
        <f t="shared" ref="D46:H48" si="11">D28+D31+D34+D37+D40+D43</f>
        <v>0</v>
      </c>
      <c r="E46" s="2">
        <f t="shared" si="11"/>
        <v>0</v>
      </c>
      <c r="F46" s="40">
        <f t="shared" si="11"/>
        <v>0</v>
      </c>
      <c r="G46" s="40">
        <f>G28+G31+G34+G37+G40+G43</f>
        <v>0</v>
      </c>
      <c r="H46" s="103">
        <f t="shared" si="11"/>
        <v>0</v>
      </c>
      <c r="I46" s="59">
        <f>I28+I31+I34+I37+I40+I43</f>
        <v>0</v>
      </c>
      <c r="J46" s="4">
        <f>D46+I46</f>
        <v>0</v>
      </c>
      <c r="K46" s="33">
        <f t="shared" ref="K46:L48" si="12">K28+K31+K34+K37+K40+K43</f>
        <v>0</v>
      </c>
      <c r="L46" s="40">
        <f t="shared" si="12"/>
        <v>0</v>
      </c>
      <c r="M46" s="53">
        <f t="shared" si="6"/>
        <v>0</v>
      </c>
      <c r="N46" s="4">
        <f t="shared" ref="N46:S48" si="13">N28+N31+N34+N37+N40+N43</f>
        <v>0</v>
      </c>
      <c r="O46" s="33">
        <f t="shared" si="13"/>
        <v>0</v>
      </c>
      <c r="P46" s="40">
        <f t="shared" si="13"/>
        <v>0</v>
      </c>
      <c r="Q46" s="40">
        <f t="shared" si="13"/>
        <v>0</v>
      </c>
      <c r="R46" s="40">
        <f t="shared" si="13"/>
        <v>0</v>
      </c>
      <c r="S46" s="43">
        <f t="shared" si="13"/>
        <v>0</v>
      </c>
      <c r="T46" s="4">
        <f>T28+T31+T34+T37+T43</f>
        <v>0</v>
      </c>
      <c r="U46" s="4">
        <f>U28+U31+U34+U37+U40+U43</f>
        <v>0</v>
      </c>
      <c r="V46" s="59">
        <f>V28+V31+V34+V37+V43</f>
        <v>0</v>
      </c>
    </row>
    <row r="47" spans="1:22" x14ac:dyDescent="0.2">
      <c r="A47" s="222"/>
      <c r="B47" s="219"/>
      <c r="C47" s="22">
        <v>2015</v>
      </c>
      <c r="D47" s="88">
        <f t="shared" si="11"/>
        <v>0</v>
      </c>
      <c r="E47" s="3">
        <f t="shared" si="11"/>
        <v>0</v>
      </c>
      <c r="F47" s="39">
        <f t="shared" si="11"/>
        <v>0</v>
      </c>
      <c r="G47" s="39">
        <f>G29+G32+G35+G38+G41+G44</f>
        <v>0</v>
      </c>
      <c r="H47" s="94">
        <f t="shared" si="11"/>
        <v>0</v>
      </c>
      <c r="I47" s="60">
        <f>I29+I32+I35+I38+I41+I44</f>
        <v>0</v>
      </c>
      <c r="J47" s="5">
        <f t="shared" si="3"/>
        <v>0</v>
      </c>
      <c r="K47" s="34">
        <f t="shared" si="12"/>
        <v>0</v>
      </c>
      <c r="L47" s="39">
        <f t="shared" si="12"/>
        <v>0</v>
      </c>
      <c r="M47" s="54">
        <f t="shared" si="6"/>
        <v>0</v>
      </c>
      <c r="N47" s="5">
        <f t="shared" si="13"/>
        <v>0</v>
      </c>
      <c r="O47" s="34">
        <f t="shared" si="13"/>
        <v>0</v>
      </c>
      <c r="P47" s="39">
        <f t="shared" si="13"/>
        <v>0</v>
      </c>
      <c r="Q47" s="39">
        <f t="shared" si="13"/>
        <v>0</v>
      </c>
      <c r="R47" s="39">
        <f t="shared" si="13"/>
        <v>0</v>
      </c>
      <c r="S47" s="44">
        <f t="shared" si="13"/>
        <v>0</v>
      </c>
      <c r="T47" s="5">
        <f>T29+T32+T35+T38+T44</f>
        <v>0</v>
      </c>
      <c r="U47" s="5">
        <f>U29+U32+U35+U38+U41+U44</f>
        <v>0</v>
      </c>
      <c r="V47" s="60">
        <f>V29+V32+V35+V38+V44</f>
        <v>0</v>
      </c>
    </row>
    <row r="48" spans="1:22" ht="13.5" thickBot="1" x14ac:dyDescent="0.25">
      <c r="A48" s="223"/>
      <c r="B48" s="220"/>
      <c r="C48" s="23">
        <v>2016</v>
      </c>
      <c r="D48" s="102" t="e">
        <f t="shared" si="11"/>
        <v>#REF!</v>
      </c>
      <c r="E48" s="24">
        <f t="shared" si="11"/>
        <v>720</v>
      </c>
      <c r="F48" s="41">
        <f t="shared" si="11"/>
        <v>2</v>
      </c>
      <c r="G48" s="41">
        <f>G30+G33+G36+G39+G42+G45</f>
        <v>5</v>
      </c>
      <c r="H48" s="104">
        <f t="shared" si="11"/>
        <v>0</v>
      </c>
      <c r="I48" s="61">
        <f>I30+I33+I36+I39+I42+I45</f>
        <v>720</v>
      </c>
      <c r="J48" s="25" t="e">
        <f t="shared" si="3"/>
        <v>#REF!</v>
      </c>
      <c r="K48" s="35" t="e">
        <f t="shared" si="12"/>
        <v>#REF!</v>
      </c>
      <c r="L48" s="42" t="e">
        <f t="shared" si="12"/>
        <v>#REF!</v>
      </c>
      <c r="M48" s="57" t="e">
        <f t="shared" si="6"/>
        <v>#REF!</v>
      </c>
      <c r="N48" s="25" t="e">
        <f t="shared" si="13"/>
        <v>#REF!</v>
      </c>
      <c r="O48" s="49">
        <f t="shared" si="13"/>
        <v>189</v>
      </c>
      <c r="P48" s="42">
        <f t="shared" si="13"/>
        <v>27</v>
      </c>
      <c r="Q48" s="42">
        <f t="shared" si="13"/>
        <v>116</v>
      </c>
      <c r="R48" s="42">
        <f t="shared" si="13"/>
        <v>11</v>
      </c>
      <c r="S48" s="48">
        <f t="shared" si="13"/>
        <v>35</v>
      </c>
      <c r="T48" s="25">
        <f>T30+T33+T36+T39+T45</f>
        <v>1442</v>
      </c>
      <c r="U48" s="25" t="e">
        <f>U30+U33+U36+U39+U42+U45</f>
        <v>#REF!</v>
      </c>
      <c r="V48" s="61" t="e">
        <f>V30+V33+V36+V39+V45</f>
        <v>#REF!</v>
      </c>
    </row>
    <row r="49" spans="1:22" x14ac:dyDescent="0.2">
      <c r="A49" s="221" t="s">
        <v>38</v>
      </c>
      <c r="B49" s="218" t="s">
        <v>26</v>
      </c>
      <c r="C49" s="21">
        <v>2014</v>
      </c>
      <c r="D49" s="87">
        <f t="shared" ref="D49:L51" si="14">D25+D46</f>
        <v>0</v>
      </c>
      <c r="E49" s="105">
        <f t="shared" si="14"/>
        <v>0</v>
      </c>
      <c r="F49" s="91">
        <f t="shared" si="14"/>
        <v>0</v>
      </c>
      <c r="G49" s="91">
        <f>G25+G46</f>
        <v>0</v>
      </c>
      <c r="H49" s="106">
        <f t="shared" ref="H49:I51" si="15">H25+H46</f>
        <v>0</v>
      </c>
      <c r="I49" s="62">
        <f t="shared" si="15"/>
        <v>0</v>
      </c>
      <c r="J49" s="16">
        <f t="shared" si="3"/>
        <v>0</v>
      </c>
      <c r="K49" s="33">
        <f t="shared" si="14"/>
        <v>0</v>
      </c>
      <c r="L49" s="40">
        <f t="shared" si="14"/>
        <v>0</v>
      </c>
      <c r="M49" s="53">
        <f t="shared" si="6"/>
        <v>0</v>
      </c>
      <c r="N49" s="16">
        <f t="shared" ref="N49:V49" si="16">N25+N46</f>
        <v>0</v>
      </c>
      <c r="O49" s="33">
        <f t="shared" si="16"/>
        <v>0</v>
      </c>
      <c r="P49" s="40">
        <f t="shared" si="16"/>
        <v>0</v>
      </c>
      <c r="Q49" s="40">
        <f t="shared" si="16"/>
        <v>0</v>
      </c>
      <c r="R49" s="40">
        <f t="shared" si="16"/>
        <v>0</v>
      </c>
      <c r="S49" s="43">
        <f t="shared" si="16"/>
        <v>0</v>
      </c>
      <c r="T49" s="16">
        <f t="shared" si="16"/>
        <v>0</v>
      </c>
      <c r="U49" s="16">
        <f t="shared" si="16"/>
        <v>0</v>
      </c>
      <c r="V49" s="62">
        <f t="shared" si="16"/>
        <v>0</v>
      </c>
    </row>
    <row r="50" spans="1:22" x14ac:dyDescent="0.2">
      <c r="A50" s="222"/>
      <c r="B50" s="219"/>
      <c r="C50" s="22">
        <v>2015</v>
      </c>
      <c r="D50" s="88">
        <f t="shared" si="14"/>
        <v>0</v>
      </c>
      <c r="E50" s="3">
        <f t="shared" si="14"/>
        <v>0</v>
      </c>
      <c r="F50" s="39">
        <f t="shared" si="14"/>
        <v>0</v>
      </c>
      <c r="G50" s="39">
        <f>G26+G47</f>
        <v>0</v>
      </c>
      <c r="H50" s="94">
        <f t="shared" si="15"/>
        <v>0</v>
      </c>
      <c r="I50" s="62">
        <f t="shared" si="15"/>
        <v>0</v>
      </c>
      <c r="J50" s="16">
        <f t="shared" si="3"/>
        <v>0</v>
      </c>
      <c r="K50" s="34">
        <f t="shared" si="14"/>
        <v>0</v>
      </c>
      <c r="L50" s="39">
        <f t="shared" si="14"/>
        <v>0</v>
      </c>
      <c r="M50" s="54">
        <f t="shared" si="6"/>
        <v>0</v>
      </c>
      <c r="N50" s="16">
        <f t="shared" ref="N50:V50" si="17">N26+N47</f>
        <v>0</v>
      </c>
      <c r="O50" s="34">
        <f t="shared" si="17"/>
        <v>0</v>
      </c>
      <c r="P50" s="39">
        <f t="shared" si="17"/>
        <v>0</v>
      </c>
      <c r="Q50" s="39">
        <f t="shared" si="17"/>
        <v>0</v>
      </c>
      <c r="R50" s="39">
        <f t="shared" si="17"/>
        <v>0</v>
      </c>
      <c r="S50" s="44">
        <f t="shared" si="17"/>
        <v>0</v>
      </c>
      <c r="T50" s="16">
        <f t="shared" si="17"/>
        <v>0</v>
      </c>
      <c r="U50" s="16">
        <f t="shared" si="17"/>
        <v>0</v>
      </c>
      <c r="V50" s="62">
        <f t="shared" si="17"/>
        <v>0</v>
      </c>
    </row>
    <row r="51" spans="1:22" ht="13.5" thickBot="1" x14ac:dyDescent="0.25">
      <c r="A51" s="223"/>
      <c r="B51" s="220"/>
      <c r="C51" s="23">
        <v>2016</v>
      </c>
      <c r="D51" s="102" t="e">
        <f t="shared" si="14"/>
        <v>#REF!</v>
      </c>
      <c r="E51" s="24">
        <f t="shared" si="14"/>
        <v>1337</v>
      </c>
      <c r="F51" s="41">
        <f t="shared" si="14"/>
        <v>2</v>
      </c>
      <c r="G51" s="41">
        <f>G27+G48</f>
        <v>5</v>
      </c>
      <c r="H51" s="104">
        <f t="shared" si="15"/>
        <v>0</v>
      </c>
      <c r="I51" s="100">
        <f t="shared" si="15"/>
        <v>1337</v>
      </c>
      <c r="J51" s="50" t="e">
        <f t="shared" si="3"/>
        <v>#REF!</v>
      </c>
      <c r="K51" s="38" t="e">
        <f t="shared" si="14"/>
        <v>#REF!</v>
      </c>
      <c r="L51" s="41" t="e">
        <f t="shared" si="14"/>
        <v>#REF!</v>
      </c>
      <c r="M51" s="56" t="e">
        <f t="shared" si="6"/>
        <v>#REF!</v>
      </c>
      <c r="N51" s="50" t="e">
        <f t="shared" ref="N51:V51" si="18">N27+N48</f>
        <v>#REF!</v>
      </c>
      <c r="O51" s="38">
        <f t="shared" si="18"/>
        <v>271</v>
      </c>
      <c r="P51" s="41">
        <f t="shared" si="18"/>
        <v>27</v>
      </c>
      <c r="Q51" s="41">
        <f t="shared" si="18"/>
        <v>125</v>
      </c>
      <c r="R51" s="41">
        <f t="shared" si="18"/>
        <v>11</v>
      </c>
      <c r="S51" s="45">
        <f t="shared" si="18"/>
        <v>108</v>
      </c>
      <c r="T51" s="50">
        <f t="shared" si="18"/>
        <v>2932</v>
      </c>
      <c r="U51" s="50" t="e">
        <f t="shared" si="18"/>
        <v>#REF!</v>
      </c>
      <c r="V51" s="63" t="e">
        <f t="shared" si="18"/>
        <v>#REF!</v>
      </c>
    </row>
    <row r="52" spans="1:22" x14ac:dyDescent="0.2">
      <c r="A52" s="190" t="s">
        <v>33</v>
      </c>
      <c r="B52" s="218" t="s">
        <v>46</v>
      </c>
      <c r="C52" s="21">
        <v>2014</v>
      </c>
      <c r="D52" s="120"/>
      <c r="E52" s="119"/>
      <c r="F52" s="119"/>
      <c r="G52" s="119"/>
      <c r="H52" s="119"/>
      <c r="I52" s="121"/>
      <c r="J52" s="19"/>
      <c r="K52" s="14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</row>
    <row r="53" spans="1:22" x14ac:dyDescent="0.2">
      <c r="A53" s="191"/>
      <c r="B53" s="219"/>
      <c r="C53" s="22">
        <v>2015</v>
      </c>
      <c r="D53" s="141"/>
      <c r="E53" s="119"/>
      <c r="F53" s="119"/>
      <c r="G53" s="119"/>
      <c r="H53" s="119"/>
      <c r="I53" s="142"/>
      <c r="J53" s="13"/>
      <c r="K53" s="14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</row>
    <row r="54" spans="1:22" ht="13.5" thickBot="1" x14ac:dyDescent="0.25">
      <c r="A54" s="192"/>
      <c r="B54" s="220"/>
      <c r="C54" s="23">
        <v>2016</v>
      </c>
      <c r="D54" s="141"/>
      <c r="E54" s="119"/>
      <c r="F54" s="119"/>
      <c r="G54" s="119"/>
      <c r="H54" s="119"/>
      <c r="I54" s="142"/>
      <c r="J54" s="18">
        <v>4</v>
      </c>
      <c r="K54" s="140"/>
      <c r="L54" s="110"/>
      <c r="M54" s="110"/>
      <c r="N54" s="110"/>
      <c r="O54" s="110"/>
      <c r="P54" s="110"/>
      <c r="Q54" s="110"/>
      <c r="R54" s="217" t="s">
        <v>57</v>
      </c>
      <c r="S54" s="217"/>
      <c r="T54" s="217"/>
      <c r="U54" s="217"/>
      <c r="V54" s="217"/>
    </row>
    <row r="55" spans="1:22" x14ac:dyDescent="0.2">
      <c r="A55" s="221" t="s">
        <v>63</v>
      </c>
      <c r="B55" s="218" t="s">
        <v>27</v>
      </c>
      <c r="C55" s="21">
        <v>2014</v>
      </c>
      <c r="D55" s="120"/>
      <c r="E55" s="122"/>
      <c r="F55" s="122"/>
      <c r="G55" s="122"/>
      <c r="H55" s="122"/>
      <c r="I55" s="121"/>
      <c r="J55" s="143">
        <f>IF(J52&lt;&gt;0,J49/M1/J52,0)</f>
        <v>0</v>
      </c>
      <c r="K55" s="143">
        <f>IF(J52&lt;&gt;0,K49/M1/J52,0)</f>
        <v>0</v>
      </c>
      <c r="L55" s="110"/>
      <c r="M55" s="110"/>
      <c r="N55" s="110"/>
      <c r="O55" s="119"/>
      <c r="P55" s="119"/>
      <c r="Q55" s="64" t="s">
        <v>87</v>
      </c>
      <c r="R55" s="64"/>
      <c r="S55" s="110"/>
      <c r="T55" s="110"/>
      <c r="U55" s="110"/>
      <c r="V55" s="110"/>
    </row>
    <row r="56" spans="1:22" x14ac:dyDescent="0.2">
      <c r="A56" s="222"/>
      <c r="B56" s="219"/>
      <c r="C56" s="22">
        <v>2015</v>
      </c>
      <c r="D56" s="141"/>
      <c r="E56" s="119"/>
      <c r="F56" s="119"/>
      <c r="G56" s="119"/>
      <c r="H56" s="119"/>
      <c r="I56" s="142"/>
      <c r="J56" s="144">
        <f>IF(J53&lt;&gt;0,J50/M1/J53,0)</f>
        <v>0</v>
      </c>
      <c r="K56" s="144">
        <f>IF(J53&lt;&gt;0,K50/M1/J53,0)</f>
        <v>0</v>
      </c>
      <c r="L56" s="110"/>
      <c r="M56" s="110"/>
      <c r="N56" s="110"/>
      <c r="O56" s="119"/>
      <c r="P56" s="119"/>
      <c r="Q56" s="109" t="s">
        <v>88</v>
      </c>
      <c r="R56" s="119"/>
      <c r="S56" s="110"/>
      <c r="T56" s="110"/>
      <c r="U56" s="110"/>
      <c r="V56" s="110"/>
    </row>
    <row r="57" spans="1:22" ht="13.5" thickBot="1" x14ac:dyDescent="0.25">
      <c r="A57" s="223"/>
      <c r="B57" s="220"/>
      <c r="C57" s="23">
        <v>2016</v>
      </c>
      <c r="D57" s="141"/>
      <c r="E57" s="119"/>
      <c r="F57" s="119"/>
      <c r="G57" s="119"/>
      <c r="H57" s="119"/>
      <c r="I57" s="142"/>
      <c r="J57" s="145" t="e">
        <f>IF(J54&lt;&gt;0,J51/M1/J54,0)</f>
        <v>#REF!</v>
      </c>
      <c r="K57" s="145" t="e">
        <f>IF(J54&lt;&gt;0,K51/M1/J54,0)</f>
        <v>#REF!</v>
      </c>
      <c r="L57" s="110"/>
      <c r="M57" s="110"/>
      <c r="N57" s="110"/>
      <c r="O57" s="119"/>
      <c r="P57" s="119"/>
      <c r="Q57" s="119"/>
      <c r="R57" s="119"/>
      <c r="S57" s="110"/>
      <c r="T57" s="110"/>
      <c r="U57" s="110"/>
      <c r="V57" s="110"/>
    </row>
    <row r="58" spans="1:22" x14ac:dyDescent="0.2">
      <c r="A58" s="190" t="s">
        <v>34</v>
      </c>
      <c r="B58" s="218" t="s">
        <v>42</v>
      </c>
      <c r="C58" s="21">
        <v>2014</v>
      </c>
      <c r="D58" s="120"/>
      <c r="E58" s="122"/>
      <c r="F58" s="122"/>
      <c r="G58" s="122"/>
      <c r="H58" s="122"/>
      <c r="I58" s="121"/>
      <c r="J58" s="19"/>
      <c r="K58" s="140"/>
      <c r="L58" s="110"/>
      <c r="M58" s="110"/>
      <c r="N58" s="110"/>
      <c r="O58" s="119"/>
      <c r="P58" s="119"/>
      <c r="Q58" s="119"/>
      <c r="R58" s="119"/>
      <c r="S58" s="110"/>
      <c r="T58" s="110"/>
      <c r="U58" s="110"/>
      <c r="V58" s="110"/>
    </row>
    <row r="59" spans="1:22" x14ac:dyDescent="0.2">
      <c r="A59" s="191"/>
      <c r="B59" s="219"/>
      <c r="C59" s="22">
        <v>2015</v>
      </c>
      <c r="D59" s="141"/>
      <c r="E59" s="119"/>
      <c r="F59" s="119"/>
      <c r="G59" s="119"/>
      <c r="H59" s="119"/>
      <c r="I59" s="142"/>
      <c r="J59" s="13"/>
      <c r="K59" s="140"/>
      <c r="L59" s="110"/>
      <c r="M59" s="110"/>
      <c r="N59" s="110"/>
      <c r="O59" s="119"/>
      <c r="P59" s="119"/>
      <c r="Q59" s="119"/>
      <c r="R59" s="119"/>
      <c r="S59" s="110"/>
      <c r="T59" s="110"/>
      <c r="U59" s="110"/>
      <c r="V59" s="110"/>
    </row>
    <row r="60" spans="1:22" ht="13.5" thickBot="1" x14ac:dyDescent="0.25">
      <c r="A60" s="192"/>
      <c r="B60" s="220"/>
      <c r="C60" s="23">
        <v>2016</v>
      </c>
      <c r="D60" s="141"/>
      <c r="E60" s="119"/>
      <c r="F60" s="119"/>
      <c r="G60" s="119"/>
      <c r="H60" s="119"/>
      <c r="I60" s="142"/>
      <c r="J60" s="18"/>
      <c r="K60" s="140"/>
      <c r="L60" s="110"/>
      <c r="M60" s="110"/>
      <c r="N60" s="110"/>
      <c r="O60" s="119"/>
      <c r="P60" s="119"/>
      <c r="Q60" s="119"/>
      <c r="R60" s="119"/>
      <c r="S60" s="110"/>
      <c r="T60" s="110"/>
      <c r="U60" s="110"/>
      <c r="V60" s="110"/>
    </row>
    <row r="61" spans="1:22" x14ac:dyDescent="0.2">
      <c r="A61" s="190" t="s">
        <v>35</v>
      </c>
      <c r="B61" s="218" t="s">
        <v>43</v>
      </c>
      <c r="C61" s="21">
        <v>2014</v>
      </c>
      <c r="D61" s="120"/>
      <c r="E61" s="122"/>
      <c r="F61" s="122"/>
      <c r="G61" s="122"/>
      <c r="H61" s="122"/>
      <c r="I61" s="121"/>
      <c r="J61" s="143">
        <f>IF(J58&lt;&gt;0,J25/M1/J58,0)</f>
        <v>0</v>
      </c>
      <c r="K61" s="143">
        <f>IF(J58&lt;&gt;0,K25/M1/J58,0)</f>
        <v>0</v>
      </c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</row>
    <row r="62" spans="1:22" x14ac:dyDescent="0.2">
      <c r="A62" s="191"/>
      <c r="B62" s="219"/>
      <c r="C62" s="22">
        <v>2015</v>
      </c>
      <c r="D62" s="141"/>
      <c r="E62" s="119"/>
      <c r="F62" s="119"/>
      <c r="G62" s="119"/>
      <c r="H62" s="119"/>
      <c r="I62" s="142"/>
      <c r="J62" s="144">
        <f>IF(J59&lt;&gt;0,J26/M1/J59,0)</f>
        <v>0</v>
      </c>
      <c r="K62" s="144">
        <f>IF(J59&lt;&gt;0,K26/M1/J59,0)</f>
        <v>0</v>
      </c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</row>
    <row r="63" spans="1:22" ht="13.5" thickBot="1" x14ac:dyDescent="0.25">
      <c r="A63" s="192"/>
      <c r="B63" s="220"/>
      <c r="C63" s="23">
        <v>2016</v>
      </c>
      <c r="D63" s="146"/>
      <c r="E63" s="111"/>
      <c r="F63" s="111"/>
      <c r="G63" s="111"/>
      <c r="H63" s="111"/>
      <c r="I63" s="147"/>
      <c r="J63" s="145">
        <f>IF(J60&lt;&gt;0,J27/M1/J60,0)</f>
        <v>0</v>
      </c>
      <c r="K63" s="145">
        <f>IF(J60&lt;&gt;0,K27/M1/J60,0)</f>
        <v>0</v>
      </c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</row>
    <row r="64" spans="1:22" x14ac:dyDescent="0.2">
      <c r="A64" s="190" t="s">
        <v>37</v>
      </c>
      <c r="B64" s="218" t="s">
        <v>59</v>
      </c>
      <c r="C64" s="21">
        <v>2014</v>
      </c>
      <c r="D64" s="120"/>
      <c r="E64" s="122"/>
      <c r="F64" s="122"/>
      <c r="G64" s="122"/>
      <c r="H64" s="122"/>
      <c r="I64" s="121"/>
      <c r="J64" s="19"/>
      <c r="K64" s="148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</row>
    <row r="65" spans="1:22" x14ac:dyDescent="0.2">
      <c r="A65" s="191"/>
      <c r="B65" s="219"/>
      <c r="C65" s="22">
        <v>2015</v>
      </c>
      <c r="D65" s="141"/>
      <c r="E65" s="119"/>
      <c r="F65" s="119"/>
      <c r="G65" s="119"/>
      <c r="H65" s="119"/>
      <c r="I65" s="142"/>
      <c r="J65" s="13"/>
      <c r="K65" s="148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</row>
    <row r="66" spans="1:22" ht="13.5" thickBot="1" x14ac:dyDescent="0.25">
      <c r="A66" s="192"/>
      <c r="B66" s="220"/>
      <c r="C66" s="23">
        <v>2016</v>
      </c>
      <c r="D66" s="146"/>
      <c r="E66" s="111"/>
      <c r="F66" s="111"/>
      <c r="G66" s="111"/>
      <c r="H66" s="111"/>
      <c r="I66" s="147"/>
      <c r="J66" s="18"/>
      <c r="K66" s="148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</row>
    <row r="67" spans="1:22" x14ac:dyDescent="0.2">
      <c r="A67" s="190" t="s">
        <v>36</v>
      </c>
      <c r="B67" s="218" t="s">
        <v>60</v>
      </c>
      <c r="C67" s="21">
        <v>2014</v>
      </c>
      <c r="D67" s="120"/>
      <c r="E67" s="122"/>
      <c r="F67" s="122"/>
      <c r="G67" s="122"/>
      <c r="H67" s="122"/>
      <c r="I67" s="121"/>
      <c r="J67" s="143">
        <f>IF(J64&lt;&gt;0,J46/M1/J64,0)</f>
        <v>0</v>
      </c>
      <c r="K67" s="143">
        <f>IF(J64&lt;&gt;0,K46/M1/J64,0)</f>
        <v>0</v>
      </c>
      <c r="L67" s="110"/>
      <c r="M67" s="110"/>
      <c r="N67" s="110"/>
      <c r="O67" s="110"/>
      <c r="P67" s="110"/>
      <c r="Q67" s="110"/>
    </row>
    <row r="68" spans="1:22" x14ac:dyDescent="0.2">
      <c r="A68" s="191"/>
      <c r="B68" s="219"/>
      <c r="C68" s="22">
        <v>2015</v>
      </c>
      <c r="D68" s="141"/>
      <c r="E68" s="119"/>
      <c r="F68" s="119"/>
      <c r="G68" s="119"/>
      <c r="H68" s="119"/>
      <c r="I68" s="142"/>
      <c r="J68" s="144">
        <f>IF(J65&lt;&gt;0,J47/M1/J65,0)</f>
        <v>0</v>
      </c>
      <c r="K68" s="144">
        <f>IF(J65&lt;&gt;0,K47/M1/J65,0)</f>
        <v>0</v>
      </c>
      <c r="L68" s="110"/>
      <c r="M68" s="110"/>
      <c r="N68" s="110"/>
      <c r="O68" s="110"/>
      <c r="P68" s="110"/>
      <c r="Q68" s="110"/>
    </row>
    <row r="69" spans="1:22" ht="13.5" thickBot="1" x14ac:dyDescent="0.25">
      <c r="A69" s="192"/>
      <c r="B69" s="220"/>
      <c r="C69" s="23">
        <v>2016</v>
      </c>
      <c r="D69" s="146"/>
      <c r="E69" s="111"/>
      <c r="F69" s="111"/>
      <c r="G69" s="111"/>
      <c r="H69" s="111"/>
      <c r="I69" s="147"/>
      <c r="J69" s="145">
        <f>IF(J66&lt;&gt;0,J48/M1/J66,0)</f>
        <v>0</v>
      </c>
      <c r="K69" s="145">
        <f>IF(J66&lt;&gt;0,K48/M1/J66,0)</f>
        <v>0</v>
      </c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</row>
    <row r="70" spans="1:22" x14ac:dyDescent="0.2">
      <c r="A70" s="218" t="s">
        <v>75</v>
      </c>
      <c r="B70" s="218" t="s">
        <v>74</v>
      </c>
      <c r="C70" s="21">
        <v>2014</v>
      </c>
      <c r="D70" s="120"/>
      <c r="E70" s="122"/>
      <c r="F70" s="149"/>
      <c r="G70" s="149"/>
      <c r="H70" s="149"/>
      <c r="I70" s="150"/>
      <c r="J70" s="19"/>
      <c r="K70" s="148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</row>
    <row r="71" spans="1:22" x14ac:dyDescent="0.2">
      <c r="A71" s="219"/>
      <c r="B71" s="219"/>
      <c r="C71" s="22">
        <v>2015</v>
      </c>
      <c r="D71" s="141"/>
      <c r="E71" s="119"/>
      <c r="F71" s="151"/>
      <c r="G71" s="151"/>
      <c r="H71" s="151"/>
      <c r="I71" s="152"/>
      <c r="J71" s="13"/>
      <c r="K71" s="148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</row>
    <row r="72" spans="1:22" ht="13.5" thickBot="1" x14ac:dyDescent="0.25">
      <c r="A72" s="220"/>
      <c r="B72" s="220"/>
      <c r="C72" s="23">
        <v>2016</v>
      </c>
      <c r="D72" s="146"/>
      <c r="E72" s="111"/>
      <c r="F72" s="153"/>
      <c r="G72" s="153"/>
      <c r="H72" s="153"/>
      <c r="I72" s="154"/>
      <c r="J72" s="18">
        <v>43</v>
      </c>
      <c r="K72" s="148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</row>
    <row r="73" spans="1:22" x14ac:dyDescent="0.2">
      <c r="A73" s="224" t="s">
        <v>73</v>
      </c>
      <c r="B73" s="218" t="s">
        <v>62</v>
      </c>
      <c r="C73" s="21">
        <v>2014</v>
      </c>
      <c r="D73" s="120"/>
      <c r="E73" s="122"/>
      <c r="F73" s="149"/>
      <c r="G73" s="149"/>
      <c r="H73" s="149"/>
      <c r="I73" s="150"/>
      <c r="J73" s="155">
        <f>IF(J70&lt;&gt;0,J49/J70,0)</f>
        <v>0</v>
      </c>
      <c r="K73" s="156">
        <f>IF(J70&lt;&gt;0,K49/J70,0)</f>
        <v>0</v>
      </c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</row>
    <row r="74" spans="1:22" x14ac:dyDescent="0.2">
      <c r="A74" s="225"/>
      <c r="B74" s="219"/>
      <c r="C74" s="22">
        <v>2015</v>
      </c>
      <c r="D74" s="141"/>
      <c r="E74" s="119"/>
      <c r="F74" s="151"/>
      <c r="G74" s="151"/>
      <c r="H74" s="151"/>
      <c r="I74" s="152"/>
      <c r="J74" s="157">
        <f>IF(J71&lt;&gt;0,J50/J71,0)</f>
        <v>0</v>
      </c>
      <c r="K74" s="158">
        <f>IF(J71&lt;&gt;0,K50/J71,0)</f>
        <v>0</v>
      </c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</row>
    <row r="75" spans="1:22" ht="13.5" thickBot="1" x14ac:dyDescent="0.25">
      <c r="A75" s="226"/>
      <c r="B75" s="220"/>
      <c r="C75" s="23">
        <v>2016</v>
      </c>
      <c r="D75" s="146"/>
      <c r="E75" s="111"/>
      <c r="F75" s="153"/>
      <c r="G75" s="153"/>
      <c r="H75" s="153"/>
      <c r="I75" s="154"/>
      <c r="J75" s="159" t="e">
        <f>IF(J72&lt;&gt;0,J51/J72,0)</f>
        <v>#REF!</v>
      </c>
      <c r="K75" s="160" t="e">
        <f>IF(J72&lt;&gt;0,K51/J72,0)</f>
        <v>#REF!</v>
      </c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</row>
    <row r="76" spans="1:22" s="6" customFormat="1" ht="33.75" customHeight="1" x14ac:dyDescent="0.2"/>
    <row r="77" spans="1:22" s="6" customFormat="1" x14ac:dyDescent="0.2">
      <c r="A77" s="7" t="s">
        <v>89</v>
      </c>
      <c r="C77" s="169"/>
    </row>
    <row r="78" spans="1:22" s="6" customFormat="1" x14ac:dyDescent="0.2">
      <c r="A78" s="7" t="s">
        <v>90</v>
      </c>
      <c r="C78" s="169"/>
      <c r="H78" s="7" t="s">
        <v>92</v>
      </c>
      <c r="M78" s="7" t="s">
        <v>28</v>
      </c>
    </row>
    <row r="79" spans="1:22" s="6" customFormat="1" x14ac:dyDescent="0.2">
      <c r="A79" s="7" t="s">
        <v>91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</row>
    <row r="137" spans="11:14" x14ac:dyDescent="0.2">
      <c r="K137" s="161"/>
      <c r="L137" s="161"/>
      <c r="M137" s="161"/>
      <c r="N137" s="161"/>
    </row>
    <row r="138" spans="11:14" x14ac:dyDescent="0.2">
      <c r="K138" s="161"/>
      <c r="L138" s="161"/>
      <c r="M138" s="161"/>
      <c r="N138" s="161"/>
    </row>
    <row r="139" spans="11:14" x14ac:dyDescent="0.2">
      <c r="K139" s="161"/>
      <c r="L139" s="161"/>
      <c r="M139" s="161"/>
      <c r="N139" s="161"/>
    </row>
    <row r="140" spans="11:14" x14ac:dyDescent="0.2">
      <c r="K140" s="161"/>
      <c r="L140" s="161"/>
      <c r="M140" s="161"/>
      <c r="N140" s="161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#REF!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#REF!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#REF!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#REF!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#REF!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#REF!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#REF!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#REF!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#REF!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#REF!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#REF!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#REF!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#REF!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#REF!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#REF!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#REF!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#REF!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#REF!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#REF!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#REF!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#REF!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#REF!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#REF!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#REF!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#REF!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#REF!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#REF!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#REF!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#REF!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#REF!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#REF!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#REF!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#REF!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#REF!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#REF!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#REF!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#REF!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#REF!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#REF!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#REF!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#REF!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#REF!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#REF!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#REF!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#REF!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#REF!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#REF!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#REF!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#REF!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#REF!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#REF!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#REF!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#REF!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#REF!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#REF!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#REF!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#REF!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#REF!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#REF!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#REF!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#REF!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1.Прил 1_Обобщено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2017-02-04T12:42:08Z</cp:lastPrinted>
  <dcterms:created xsi:type="dcterms:W3CDTF">2005-03-22T15:35:28Z</dcterms:created>
  <dcterms:modified xsi:type="dcterms:W3CDTF">2017-02-21T13:02:42Z</dcterms:modified>
</cp:coreProperties>
</file>