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14940" windowHeight="8520" activeTab="1"/>
  </bookViews>
  <sheets>
    <sheet name="Указания" sheetId="1" r:id="rId1"/>
    <sheet name="data" sheetId="2" r:id="rId2"/>
  </sheets>
  <definedNames>
    <definedName name="_xlnm.Print_Titles" localSheetId="1">'data'!$4:$7</definedName>
    <definedName name="Z_ED3BD73A_5C2F_4F4A_9C57_CF5C0F2E6685_.wvu.PrintTitles" localSheetId="1" hidden="1">'data'!$4:$6</definedName>
  </definedNames>
  <calcPr fullCalcOnLoad="1"/>
</workbook>
</file>

<file path=xl/sharedStrings.xml><?xml version="1.0" encoding="utf-8"?>
<sst xmlns="http://schemas.openxmlformats.org/spreadsheetml/2006/main" count="156" uniqueCount="143">
  <si>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</si>
  <si>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</si>
  <si>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</si>
  <si>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</si>
  <si>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</si>
  <si>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</si>
  <si>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</si>
  <si>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</si>
  <si>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</si>
  <si>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</si>
  <si>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</si>
  <si>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</si>
  <si>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</si>
  <si>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</si>
  <si>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</si>
  <si>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</si>
  <si>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</si>
  <si>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</si>
  <si>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</si>
  <si>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</si>
  <si>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</si>
  <si>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</si>
  <si>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</si>
  <si>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</si>
  <si>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</si>
  <si>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</si>
  <si>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</si>
  <si>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</si>
  <si>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</si>
  <si>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</si>
  <si>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</si>
  <si>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</si>
  <si>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</si>
  <si>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</si>
  <si>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</si>
  <si>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</si>
  <si>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</si>
  <si>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</si>
  <si>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</si>
  <si>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</si>
  <si>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</si>
  <si>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</si>
  <si>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</si>
  <si>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</si>
  <si>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</si>
  <si>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</si>
  <si>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</si>
  <si>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</si>
  <si>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</si>
  <si>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</si>
  <si>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</si>
  <si>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</si>
  <si>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</si>
  <si>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</si>
  <si>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</si>
  <si>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</si>
  <si>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</si>
  <si>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</si>
  <si>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</si>
  <si>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</si>
  <si>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</si>
  <si>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</si>
  <si>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</si>
  <si>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</si>
  <si>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</si>
  <si>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</si>
  <si>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</si>
  <si>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</si>
  <si>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</si>
  <si>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</si>
  <si>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</si>
  <si>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</si>
  <si>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</si>
  <si>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</si>
  <si>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</si>
  <si>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</si>
  <si>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</si>
  <si>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</si>
  <si>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</si>
  <si>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</si>
  <si>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</si>
  <si>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</si>
  <si>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</si>
  <si>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</si>
  <si>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</si>
  <si>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t>Съд.администратор: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</si>
  <si>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</si>
  <si>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</si>
  <si>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</si>
  <si>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</si>
  <si>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</si>
  <si>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</si>
  <si>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</si>
  <si>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</si>
  <si>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</si>
  <si>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</si>
  <si>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</si>
  <si>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</si>
  <si>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</si>
  <si>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</si>
  <si>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</si>
  <si>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</si>
  <si>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</si>
  <si>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</si>
  <si>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</si>
  <si>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</si>
  <si>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</si>
  <si>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</si>
  <si>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</si>
  <si>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</si>
  <si>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</si>
  <si>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</si>
  <si>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</si>
  <si>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</si>
  <si>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</si>
  <si>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</si>
  <si>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</si>
  <si>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</si>
  <si>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</si>
  <si>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</si>
  <si>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</si>
  <si>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</si>
  <si>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Натовареност по щат - общо</t>
  </si>
  <si>
    <t>Ю</t>
  </si>
  <si>
    <t>Я</t>
  </si>
  <si>
    <t xml:space="preserve">Административен ръководител:               </t>
  </si>
  <si>
    <t>Приложение № 1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</si>
  <si>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</si>
  <si>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</si>
  <si>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Действителна натовареност - ОБЩО</t>
  </si>
  <si>
    <t>Отработени човекомесеци</t>
  </si>
  <si>
    <t>Брой изготвени и получени ВДС екз.№ 1</t>
  </si>
  <si>
    <t>Брой дадени разрешения за изполсване на СРС</t>
  </si>
  <si>
    <t>Админстративно наказателен характер дела</t>
  </si>
  <si>
    <t>Дадени разрешения за СРС (чл.29, ал.8 от ЗСРС)</t>
  </si>
  <si>
    <t>Приложение на чл.18, ал.1-3 от ЗСРС</t>
  </si>
  <si>
    <t>Ш</t>
  </si>
  <si>
    <t>statistika@vss.justice.bg</t>
  </si>
  <si>
    <t>СпНС-София</t>
  </si>
  <si>
    <t>месеца  на  2014   г.</t>
  </si>
  <si>
    <t>Изготвил:  Златка Фъртункова</t>
  </si>
  <si>
    <t>e-mail: zfartunkova@spcc.bg</t>
  </si>
  <si>
    <t>Телефон: 02/81-40-539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</si>
</sst>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8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9" fontId="2" fillId="34" borderId="34" xfId="59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9" fontId="2" fillId="34" borderId="36" xfId="59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2" fillId="34" borderId="37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4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46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72" fontId="5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10" fillId="33" borderId="49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9" fontId="2" fillId="34" borderId="52" xfId="59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3" xfId="0" applyFont="1" applyFill="1" applyBorder="1" applyAlignment="1" applyProtection="1">
      <alignment horizontal="center" vertical="center" wrapText="1"/>
      <protection/>
    </xf>
    <xf numFmtId="9" fontId="2" fillId="34" borderId="54" xfId="59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56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57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53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5" fillId="33" borderId="0" xfId="0" applyFont="1" applyFill="1" applyBorder="1" applyAlignment="1">
      <alignment/>
    </xf>
    <xf numFmtId="0" fontId="13" fillId="33" borderId="0" xfId="53" applyFill="1" applyBorder="1" applyAlignment="1" applyProtection="1">
      <alignment/>
      <protection/>
    </xf>
    <xf numFmtId="9" fontId="2" fillId="34" borderId="58" xfId="59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34" borderId="63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9" fontId="2" fillId="34" borderId="64" xfId="59" applyFont="1" applyFill="1" applyBorder="1" applyAlignment="1" applyProtection="1">
      <alignment horizontal="center" vertical="center" wrapText="1"/>
      <protection/>
    </xf>
    <xf numFmtId="9" fontId="2" fillId="34" borderId="65" xfId="59" applyFont="1" applyFill="1" applyBorder="1" applyAlignment="1" applyProtection="1">
      <alignment horizontal="center" vertical="center" wrapText="1"/>
      <protection/>
    </xf>
    <xf numFmtId="9" fontId="2" fillId="34" borderId="66" xfId="59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9" fontId="2" fillId="34" borderId="66" xfId="5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4" borderId="6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4" borderId="68" xfId="0" applyFont="1" applyFill="1" applyBorder="1" applyAlignment="1" applyProtection="1">
      <alignment horizontal="center" vertical="center" wrapText="1"/>
      <protection locked="0"/>
    </xf>
    <xf numFmtId="0" fontId="2" fillId="34" borderId="69" xfId="0" applyFont="1" applyFill="1" applyBorder="1" applyAlignment="1" applyProtection="1">
      <alignment horizontal="center" vertical="center" wrapText="1"/>
      <protection locked="0"/>
    </xf>
    <xf numFmtId="0" fontId="2" fillId="34" borderId="70" xfId="0" applyFont="1" applyFill="1" applyBorder="1" applyAlignment="1" applyProtection="1">
      <alignment horizontal="center" vertical="center" wrapText="1"/>
      <protection locked="0"/>
    </xf>
    <xf numFmtId="0" fontId="2" fillId="34" borderId="51" xfId="0" applyFont="1" applyFill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 applyProtection="1">
      <alignment horizontal="center" vertical="center" wrapText="1"/>
      <protection locked="0"/>
    </xf>
    <xf numFmtId="0" fontId="2" fillId="34" borderId="61" xfId="0" applyFont="1" applyFill="1" applyBorder="1" applyAlignment="1" applyProtection="1">
      <alignment horizontal="center" vertical="center" wrapText="1"/>
      <protection locked="0"/>
    </xf>
    <xf numFmtId="0" fontId="2" fillId="34" borderId="71" xfId="0" applyFont="1" applyFill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 applyProtection="1">
      <alignment horizontal="center" vertical="center" wrapText="1"/>
      <protection locked="0"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72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" vertical="center" wrapText="1"/>
      <protection locked="0"/>
    </xf>
    <xf numFmtId="0" fontId="2" fillId="34" borderId="64" xfId="0" applyFont="1" applyFill="1" applyBorder="1" applyAlignment="1" applyProtection="1">
      <alignment horizontal="center" vertical="center" wrapText="1"/>
      <protection locked="0"/>
    </xf>
    <xf numFmtId="0" fontId="2" fillId="34" borderId="65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62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" vertical="center" wrapText="1"/>
      <protection locked="0"/>
    </xf>
    <xf numFmtId="0" fontId="2" fillId="34" borderId="73" xfId="0" applyFont="1" applyFill="1" applyBorder="1" applyAlignment="1" applyProtection="1">
      <alignment horizontal="center" vertical="center" wrapText="1"/>
      <protection locked="0"/>
    </xf>
    <xf numFmtId="0" fontId="2" fillId="34" borderId="52" xfId="0" applyFont="1" applyFill="1" applyBorder="1" applyAlignment="1" applyProtection="1">
      <alignment horizontal="center" vertical="center" wrapText="1"/>
      <protection locked="0"/>
    </xf>
    <xf numFmtId="0" fontId="2" fillId="34" borderId="74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Continuous" vertical="center" wrapText="1"/>
      <protection locked="0"/>
    </xf>
    <xf numFmtId="0" fontId="2" fillId="34" borderId="59" xfId="0" applyFont="1" applyFill="1" applyBorder="1" applyAlignment="1" applyProtection="1">
      <alignment horizontal="centerContinuous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" fillId="36" borderId="0" xfId="0" applyFont="1" applyFill="1" applyAlignment="1" applyProtection="1">
      <alignment vertical="center" wrapText="1"/>
      <protection locked="0"/>
    </xf>
    <xf numFmtId="0" fontId="1" fillId="37" borderId="0" xfId="0" applyFont="1" applyFill="1" applyAlignment="1" applyProtection="1">
      <alignment vertical="center" wrapText="1"/>
      <protection locked="0"/>
    </xf>
    <xf numFmtId="0" fontId="9" fillId="33" borderId="0" xfId="0" applyFont="1" applyFill="1" applyBorder="1" applyAlignment="1">
      <alignment/>
    </xf>
    <xf numFmtId="0" fontId="16" fillId="33" borderId="0" xfId="53" applyFont="1" applyFill="1" applyBorder="1" applyAlignment="1" applyProtection="1">
      <alignment/>
      <protection/>
    </xf>
    <xf numFmtId="0" fontId="17" fillId="33" borderId="0" xfId="0" applyFont="1" applyFill="1" applyBorder="1" applyAlignment="1">
      <alignment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34" borderId="78" xfId="0" applyFont="1" applyFill="1" applyBorder="1" applyAlignment="1" applyProtection="1">
      <alignment horizontal="center" vertical="center" wrapText="1"/>
      <protection locked="0"/>
    </xf>
    <xf numFmtId="0" fontId="2" fillId="34" borderId="79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2" fontId="2" fillId="34" borderId="74" xfId="0" applyNumberFormat="1" applyFont="1" applyFill="1" applyBorder="1" applyAlignment="1">
      <alignment horizontal="center" vertical="center" wrapText="1"/>
    </xf>
    <xf numFmtId="2" fontId="2" fillId="34" borderId="72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1" fillId="33" borderId="47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2" fillId="34" borderId="67" xfId="0" applyFont="1" applyFill="1" applyBorder="1" applyAlignment="1" applyProtection="1">
      <alignment horizontal="center" vertical="center" wrapText="1"/>
      <protection/>
    </xf>
    <xf numFmtId="0" fontId="2" fillId="34" borderId="69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75" xfId="0" applyFont="1" applyFill="1" applyBorder="1" applyAlignment="1" applyProtection="1">
      <alignment horizontal="center" vertical="center" wrapText="1"/>
      <protection/>
    </xf>
    <xf numFmtId="0" fontId="2" fillId="34" borderId="76" xfId="0" applyFont="1" applyFill="1" applyBorder="1" applyAlignment="1" applyProtection="1">
      <alignment horizontal="center" vertical="center" wrapText="1"/>
      <protection/>
    </xf>
    <xf numFmtId="0" fontId="2" fillId="34" borderId="80" xfId="0" applyFont="1" applyFill="1" applyBorder="1" applyAlignment="1" applyProtection="1">
      <alignment horizontal="center" vertical="center" wrapText="1"/>
      <protection/>
    </xf>
    <xf numFmtId="0" fontId="15" fillId="34" borderId="81" xfId="0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74" xfId="0" applyFont="1" applyFill="1" applyBorder="1" applyAlignment="1">
      <alignment horizontal="center" vertical="center" wrapText="1"/>
    </xf>
    <xf numFmtId="0" fontId="15" fillId="34" borderId="69" xfId="0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  <protection/>
    </xf>
    <xf numFmtId="9" fontId="2" fillId="34" borderId="36" xfId="59" applyFont="1" applyFill="1" applyBorder="1" applyAlignment="1" applyProtection="1">
      <alignment horizontal="center" vertical="center" wrapText="1"/>
      <protection/>
    </xf>
    <xf numFmtId="0" fontId="2" fillId="34" borderId="82" xfId="0" applyFont="1" applyFill="1" applyBorder="1" applyAlignment="1" applyProtection="1">
      <alignment horizontal="center" vertical="center"/>
      <protection locked="0"/>
    </xf>
    <xf numFmtId="0" fontId="2" fillId="34" borderId="72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5" fillId="34" borderId="83" xfId="0" applyFont="1" applyFill="1" applyBorder="1" applyAlignment="1">
      <alignment horizontal="center" vertical="center" wrapText="1"/>
    </xf>
    <xf numFmtId="0" fontId="15" fillId="34" borderId="7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15" fillId="34" borderId="67" xfId="0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center" vertical="center" wrapText="1"/>
    </xf>
    <xf numFmtId="9" fontId="15" fillId="34" borderId="52" xfId="59" applyFont="1" applyFill="1" applyBorder="1" applyAlignment="1">
      <alignment horizontal="center" vertical="center" wrapText="1"/>
    </xf>
    <xf numFmtId="9" fontId="15" fillId="34" borderId="54" xfId="59" applyFont="1" applyFill="1" applyBorder="1" applyAlignment="1">
      <alignment horizontal="center" vertical="center" wrapText="1"/>
    </xf>
    <xf numFmtId="9" fontId="15" fillId="34" borderId="36" xfId="59" applyFont="1" applyFill="1" applyBorder="1" applyAlignment="1">
      <alignment horizontal="center" vertical="center" wrapText="1"/>
    </xf>
    <xf numFmtId="0" fontId="15" fillId="34" borderId="84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 wrapText="1"/>
    </xf>
    <xf numFmtId="0" fontId="15" fillId="34" borderId="8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9" fontId="2" fillId="34" borderId="77" xfId="59" applyFont="1" applyFill="1" applyBorder="1" applyAlignment="1" applyProtection="1">
      <alignment horizontal="center" vertical="center" wrapText="1"/>
      <protection/>
    </xf>
    <xf numFmtId="0" fontId="15" fillId="34" borderId="58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34" borderId="83" xfId="0" applyNumberFormat="1" applyFont="1" applyFill="1" applyBorder="1" applyAlignment="1">
      <alignment horizontal="center" vertical="center" wrapText="1"/>
    </xf>
    <xf numFmtId="2" fontId="2" fillId="34" borderId="73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0" fontId="2" fillId="34" borderId="8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33" borderId="85" xfId="0" applyFont="1" applyFill="1" applyBorder="1" applyAlignment="1">
      <alignment horizontal="centerContinuous" vertical="center" wrapText="1"/>
    </xf>
    <xf numFmtId="0" fontId="0" fillId="33" borderId="86" xfId="0" applyFont="1" applyFill="1" applyBorder="1" applyAlignment="1">
      <alignment horizontal="centerContinuous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9" fontId="2" fillId="34" borderId="78" xfId="59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9" fontId="2" fillId="34" borderId="52" xfId="59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9" fontId="2" fillId="34" borderId="54" xfId="59" applyFont="1" applyFill="1" applyBorder="1" applyAlignment="1">
      <alignment horizontal="center" vertical="center" wrapText="1"/>
    </xf>
    <xf numFmtId="0" fontId="2" fillId="0" borderId="8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33" borderId="88" xfId="0" applyFont="1" applyFill="1" applyBorder="1" applyAlignment="1">
      <alignment horizontal="center"/>
    </xf>
    <xf numFmtId="0" fontId="3" fillId="33" borderId="89" xfId="0" applyFont="1" applyFill="1" applyBorder="1" applyAlignment="1">
      <alignment horizontal="center"/>
    </xf>
    <xf numFmtId="0" fontId="3" fillId="33" borderId="9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34" borderId="70" xfId="0" applyFill="1" applyBorder="1" applyAlignment="1" applyProtection="1">
      <alignment horizontal="center"/>
      <protection locked="0"/>
    </xf>
    <xf numFmtId="0" fontId="0" fillId="34" borderId="65" xfId="0" applyFill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34" borderId="91" xfId="0" applyFill="1" applyBorder="1" applyAlignment="1" applyProtection="1">
      <alignment horizontal="center"/>
      <protection locked="0"/>
    </xf>
    <xf numFmtId="0" fontId="0" fillId="34" borderId="82" xfId="0" applyFill="1" applyBorder="1" applyAlignment="1" applyProtection="1">
      <alignment horizontal="center"/>
      <protection locked="0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71" xfId="0" applyFill="1" applyBorder="1" applyAlignment="1" applyProtection="1">
      <alignment horizontal="center"/>
      <protection locked="0"/>
    </xf>
    <xf numFmtId="0" fontId="0" fillId="34" borderId="53" xfId="0" applyFill="1" applyBorder="1" applyAlignment="1" applyProtection="1">
      <alignment horizontal="center"/>
      <protection locked="0"/>
    </xf>
    <xf numFmtId="0" fontId="0" fillId="34" borderId="78" xfId="0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5" fillId="33" borderId="83" xfId="0" applyFont="1" applyFill="1" applyBorder="1" applyAlignment="1">
      <alignment horizontal="center" vertical="center" wrapText="1"/>
    </xf>
    <xf numFmtId="0" fontId="15" fillId="33" borderId="73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6" width="9.140625" style="53" customWidth="1"/>
    <col min="7" max="7" width="18.7109375" style="53" customWidth="1"/>
    <col min="8" max="8" width="9.140625" style="53" customWidth="1"/>
    <col min="9" max="9" width="17.140625" style="53" customWidth="1"/>
    <col min="10" max="10" width="28.57421875" style="53" customWidth="1"/>
    <col min="11" max="11" width="14.8515625" style="53" customWidth="1"/>
    <col min="12" max="16384" width="9.140625" style="53" customWidth="1"/>
  </cols>
  <sheetData>
    <row r="1" spans="1:11" ht="16.5" thickBot="1">
      <c r="A1" s="289" t="s">
        <v>49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</row>
    <row r="2" spans="1:11" ht="16.5" thickTop="1">
      <c r="A2" s="54"/>
      <c r="B2" s="55"/>
      <c r="C2" s="55" t="s">
        <v>71</v>
      </c>
      <c r="D2" s="55"/>
      <c r="E2" s="55"/>
      <c r="F2" s="55"/>
      <c r="G2" s="55"/>
      <c r="H2" s="55"/>
      <c r="I2" s="55"/>
      <c r="J2" s="55"/>
      <c r="K2" s="56"/>
    </row>
    <row r="3" spans="1:11" ht="15.75">
      <c r="A3" s="54"/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.75">
      <c r="A4" s="54"/>
      <c r="B4" s="55"/>
      <c r="C4" s="93" t="s">
        <v>103</v>
      </c>
      <c r="D4" s="55"/>
      <c r="E4" s="55"/>
      <c r="F4" s="55"/>
      <c r="G4" s="55"/>
      <c r="H4" s="55"/>
      <c r="I4" s="292"/>
      <c r="J4" s="292"/>
      <c r="K4" s="56"/>
    </row>
    <row r="5" spans="1:11" ht="15.75">
      <c r="A5" s="54"/>
      <c r="B5" s="55"/>
      <c r="C5" s="57" t="s">
        <v>104</v>
      </c>
      <c r="D5" s="55"/>
      <c r="E5" s="55"/>
      <c r="F5" s="55"/>
      <c r="G5" s="93"/>
      <c r="H5" s="93"/>
      <c r="I5" s="55"/>
      <c r="J5" s="55"/>
      <c r="K5" s="56"/>
    </row>
    <row r="6" spans="1:11" ht="15.75">
      <c r="A6" s="54"/>
      <c r="B6" s="55"/>
      <c r="C6" s="82"/>
      <c r="D6" s="94" t="s">
        <v>137</v>
      </c>
      <c r="E6" s="93"/>
      <c r="F6" s="55"/>
      <c r="G6" s="55"/>
      <c r="H6" s="55"/>
      <c r="I6" s="55"/>
      <c r="J6" s="55"/>
      <c r="K6" s="56"/>
    </row>
    <row r="7" spans="1:11" ht="15.75">
      <c r="A7" s="54"/>
      <c r="B7" s="55"/>
      <c r="C7" s="57" t="s">
        <v>102</v>
      </c>
      <c r="D7" s="162"/>
      <c r="E7" s="93"/>
      <c r="F7" s="93"/>
      <c r="G7" s="163"/>
      <c r="H7" s="163"/>
      <c r="I7" s="55"/>
      <c r="J7" s="55"/>
      <c r="K7" s="56"/>
    </row>
    <row r="8" spans="1:11" ht="15.75">
      <c r="A8" s="58" t="s">
        <v>37</v>
      </c>
      <c r="B8" s="59" t="s">
        <v>38</v>
      </c>
      <c r="C8" s="55"/>
      <c r="D8" s="55"/>
      <c r="E8" s="55"/>
      <c r="F8" s="55"/>
      <c r="G8" s="55"/>
      <c r="H8" s="55"/>
      <c r="I8" s="55"/>
      <c r="J8" s="55"/>
      <c r="K8" s="56"/>
    </row>
    <row r="9" spans="1:11" ht="15.75">
      <c r="A9" s="54"/>
      <c r="B9" s="60">
        <v>1</v>
      </c>
      <c r="C9" s="61" t="s">
        <v>105</v>
      </c>
      <c r="D9" s="55"/>
      <c r="E9" s="55"/>
      <c r="F9" s="55"/>
      <c r="G9" s="55"/>
      <c r="H9" s="55"/>
      <c r="I9" s="55"/>
      <c r="J9" s="61"/>
      <c r="K9" s="56"/>
    </row>
    <row r="10" spans="1:11" ht="15.75">
      <c r="A10" s="54"/>
      <c r="B10" s="60" t="s">
        <v>95</v>
      </c>
      <c r="C10" s="61" t="s">
        <v>127</v>
      </c>
      <c r="D10" s="55"/>
      <c r="E10" s="55"/>
      <c r="F10" s="55"/>
      <c r="G10" s="55"/>
      <c r="H10" s="55"/>
      <c r="I10" s="55"/>
      <c r="J10" s="161"/>
      <c r="K10" s="56"/>
    </row>
    <row r="11" spans="1:11" ht="15.75">
      <c r="A11" s="54"/>
      <c r="B11" s="60"/>
      <c r="C11" s="61" t="s">
        <v>106</v>
      </c>
      <c r="D11" s="55"/>
      <c r="E11" s="55"/>
      <c r="F11" s="55"/>
      <c r="G11" s="55"/>
      <c r="H11" s="55"/>
      <c r="I11" s="55"/>
      <c r="J11" s="161"/>
      <c r="K11" s="56"/>
    </row>
    <row r="12" spans="1:11" ht="15.75">
      <c r="A12" s="54"/>
      <c r="B12" s="60" t="s">
        <v>96</v>
      </c>
      <c r="C12" s="188" t="s">
        <v>128</v>
      </c>
      <c r="D12" s="189"/>
      <c r="E12" s="189"/>
      <c r="F12" s="189"/>
      <c r="G12" s="189"/>
      <c r="H12" s="189"/>
      <c r="I12" s="189"/>
      <c r="J12" s="190"/>
      <c r="K12" s="191"/>
    </row>
    <row r="13" spans="1:11" ht="15.75">
      <c r="A13" s="54"/>
      <c r="B13" s="60"/>
      <c r="C13" s="192" t="s">
        <v>97</v>
      </c>
      <c r="D13" s="192"/>
      <c r="E13" s="192"/>
      <c r="F13" s="192"/>
      <c r="G13" s="192"/>
      <c r="H13" s="192"/>
      <c r="I13" s="192"/>
      <c r="J13" s="192"/>
      <c r="K13" s="191"/>
    </row>
    <row r="14" spans="1:11" ht="15.75">
      <c r="A14" s="54"/>
      <c r="B14" s="60">
        <v>4</v>
      </c>
      <c r="C14" s="61" t="s">
        <v>98</v>
      </c>
      <c r="D14" s="61"/>
      <c r="E14" s="61"/>
      <c r="F14" s="61"/>
      <c r="G14" s="61"/>
      <c r="H14" s="61"/>
      <c r="I14" s="61"/>
      <c r="J14" s="55"/>
      <c r="K14" s="56"/>
    </row>
    <row r="15" spans="1:11" ht="15.75">
      <c r="A15" s="54"/>
      <c r="B15" s="60"/>
      <c r="C15" s="61" t="s">
        <v>99</v>
      </c>
      <c r="D15" s="61"/>
      <c r="E15" s="61"/>
      <c r="F15" s="61"/>
      <c r="G15" s="61"/>
      <c r="H15" s="61"/>
      <c r="I15" s="61"/>
      <c r="J15" s="55"/>
      <c r="K15" s="56"/>
    </row>
    <row r="16" spans="1:11" ht="15.75">
      <c r="A16" s="54"/>
      <c r="B16" s="60">
        <v>5</v>
      </c>
      <c r="C16" s="161" t="s">
        <v>100</v>
      </c>
      <c r="D16" s="161"/>
      <c r="E16" s="161"/>
      <c r="F16" s="161"/>
      <c r="G16" s="161"/>
      <c r="H16" s="161"/>
      <c r="I16" s="161"/>
      <c r="J16" s="55"/>
      <c r="K16" s="56"/>
    </row>
    <row r="17" spans="1:11" ht="15.75">
      <c r="A17" s="54"/>
      <c r="B17" s="60">
        <v>6</v>
      </c>
      <c r="C17" s="61" t="s">
        <v>101</v>
      </c>
      <c r="D17" s="61"/>
      <c r="E17" s="61"/>
      <c r="F17" s="61"/>
      <c r="G17" s="61"/>
      <c r="H17" s="61"/>
      <c r="I17" s="161"/>
      <c r="J17" s="55"/>
      <c r="K17" s="56"/>
    </row>
    <row r="18" spans="1:11" ht="15.75">
      <c r="A18" s="54"/>
      <c r="B18" s="60">
        <v>7</v>
      </c>
      <c r="C18" s="61" t="s">
        <v>39</v>
      </c>
      <c r="D18" s="61"/>
      <c r="E18" s="61"/>
      <c r="F18" s="61"/>
      <c r="G18" s="61"/>
      <c r="H18" s="61"/>
      <c r="I18" s="161"/>
      <c r="J18" s="55"/>
      <c r="K18" s="56"/>
    </row>
    <row r="19" spans="1:11" ht="15.75">
      <c r="A19" s="54"/>
      <c r="B19" s="60" t="s">
        <v>44</v>
      </c>
      <c r="C19" s="61" t="s">
        <v>40</v>
      </c>
      <c r="D19" s="61"/>
      <c r="E19" s="61"/>
      <c r="F19" s="61"/>
      <c r="G19" s="61"/>
      <c r="H19" s="61"/>
      <c r="I19" s="61"/>
      <c r="J19" s="55"/>
      <c r="K19" s="56"/>
    </row>
    <row r="20" spans="1:11" ht="15.75">
      <c r="A20" s="54"/>
      <c r="B20" s="60"/>
      <c r="C20" s="61" t="s">
        <v>41</v>
      </c>
      <c r="D20" s="61"/>
      <c r="E20" s="61"/>
      <c r="F20" s="61"/>
      <c r="G20" s="61"/>
      <c r="H20" s="61"/>
      <c r="I20" s="61"/>
      <c r="J20" s="55"/>
      <c r="K20" s="56"/>
    </row>
    <row r="21" spans="1:11" ht="15.75">
      <c r="A21" s="54"/>
      <c r="B21" s="60" t="s">
        <v>42</v>
      </c>
      <c r="C21" s="61" t="s">
        <v>43</v>
      </c>
      <c r="D21" s="62"/>
      <c r="E21" s="62"/>
      <c r="F21" s="62"/>
      <c r="G21" s="62"/>
      <c r="H21" s="62"/>
      <c r="I21" s="62"/>
      <c r="J21" s="62"/>
      <c r="K21" s="63"/>
    </row>
    <row r="22" spans="1:11" ht="15.75">
      <c r="A22" s="54"/>
      <c r="B22" s="60" t="s">
        <v>44</v>
      </c>
      <c r="C22" s="64" t="s">
        <v>119</v>
      </c>
      <c r="D22" s="64"/>
      <c r="E22" s="64"/>
      <c r="F22" s="64"/>
      <c r="G22" s="64"/>
      <c r="H22" s="64"/>
      <c r="I22" s="64"/>
      <c r="J22" s="64"/>
      <c r="K22" s="65"/>
    </row>
    <row r="23" spans="1:11" ht="15.75">
      <c r="A23" s="54"/>
      <c r="B23" s="60"/>
      <c r="C23" s="64" t="s">
        <v>120</v>
      </c>
      <c r="D23" s="64"/>
      <c r="E23" s="64"/>
      <c r="F23" s="64"/>
      <c r="G23" s="64"/>
      <c r="H23" s="64"/>
      <c r="I23" s="64"/>
      <c r="J23" s="64"/>
      <c r="K23" s="65"/>
    </row>
    <row r="24" spans="1:11" ht="15.75">
      <c r="A24" s="54"/>
      <c r="B24" s="60" t="s">
        <v>45</v>
      </c>
      <c r="C24" s="64" t="s">
        <v>46</v>
      </c>
      <c r="D24" s="64"/>
      <c r="E24" s="64"/>
      <c r="F24" s="64"/>
      <c r="G24" s="64"/>
      <c r="H24" s="64"/>
      <c r="I24" s="64"/>
      <c r="J24" s="64"/>
      <c r="K24" s="65"/>
    </row>
    <row r="25" spans="1:11" ht="15.75">
      <c r="A25" s="54"/>
      <c r="B25" s="60" t="s">
        <v>47</v>
      </c>
      <c r="C25" s="64" t="s">
        <v>50</v>
      </c>
      <c r="D25" s="64"/>
      <c r="E25" s="64"/>
      <c r="F25" s="64"/>
      <c r="G25" s="64"/>
      <c r="H25" s="64"/>
      <c r="I25" s="64"/>
      <c r="J25" s="64"/>
      <c r="K25" s="65"/>
    </row>
    <row r="26" spans="1:11" ht="15.75">
      <c r="A26" s="54"/>
      <c r="B26" s="60"/>
      <c r="C26" s="64" t="s">
        <v>51</v>
      </c>
      <c r="D26" s="64"/>
      <c r="E26" s="64"/>
      <c r="F26" s="64"/>
      <c r="G26" s="64"/>
      <c r="H26" s="64"/>
      <c r="I26" s="64"/>
      <c r="J26" s="64"/>
      <c r="K26" s="65"/>
    </row>
    <row r="27" spans="1:11" ht="15.75">
      <c r="A27" s="54"/>
      <c r="B27" s="60" t="s">
        <v>48</v>
      </c>
      <c r="C27" s="64" t="s">
        <v>72</v>
      </c>
      <c r="D27" s="64"/>
      <c r="E27" s="64"/>
      <c r="F27" s="64"/>
      <c r="G27" s="64"/>
      <c r="H27" s="64"/>
      <c r="I27" s="64"/>
      <c r="J27" s="64"/>
      <c r="K27" s="65"/>
    </row>
    <row r="28" spans="1:11" ht="15.75">
      <c r="A28" s="54"/>
      <c r="B28" s="60"/>
      <c r="C28" s="64" t="s">
        <v>52</v>
      </c>
      <c r="D28" s="64"/>
      <c r="E28" s="64"/>
      <c r="F28" s="64"/>
      <c r="G28" s="64"/>
      <c r="H28" s="64"/>
      <c r="I28" s="64"/>
      <c r="J28" s="64"/>
      <c r="K28" s="65"/>
    </row>
    <row r="29" spans="1:11" ht="15.75">
      <c r="A29" s="54"/>
      <c r="B29" s="60" t="s">
        <v>115</v>
      </c>
      <c r="C29" s="187" t="s">
        <v>121</v>
      </c>
      <c r="D29" s="64"/>
      <c r="E29" s="64"/>
      <c r="F29" s="64"/>
      <c r="G29" s="64"/>
      <c r="H29" s="64"/>
      <c r="I29" s="64"/>
      <c r="J29" s="64"/>
      <c r="K29" s="193"/>
    </row>
    <row r="30" spans="1:11" ht="15.75">
      <c r="A30" s="54"/>
      <c r="B30" s="60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6.5" thickBot="1">
      <c r="A31" s="54"/>
      <c r="B31" s="60"/>
      <c r="C31" s="64"/>
      <c r="D31" s="64"/>
      <c r="E31" s="64"/>
      <c r="F31" s="64"/>
      <c r="G31" s="64"/>
      <c r="H31" s="64"/>
      <c r="I31" s="64"/>
      <c r="J31" s="64"/>
      <c r="K31" s="65"/>
    </row>
    <row r="32" spans="1:11" ht="15.75">
      <c r="A32" s="54"/>
      <c r="B32" s="60"/>
      <c r="C32" s="83" t="s">
        <v>53</v>
      </c>
      <c r="D32" s="84"/>
      <c r="E32" s="84"/>
      <c r="F32" s="84"/>
      <c r="G32" s="84"/>
      <c r="H32" s="84"/>
      <c r="I32" s="84"/>
      <c r="J32" s="85"/>
      <c r="K32" s="65"/>
    </row>
    <row r="33" spans="1:11" ht="16.5" thickBot="1">
      <c r="A33" s="54"/>
      <c r="B33" s="60"/>
      <c r="C33" s="86" t="s">
        <v>54</v>
      </c>
      <c r="D33" s="87"/>
      <c r="E33" s="87"/>
      <c r="F33" s="87"/>
      <c r="G33" s="87"/>
      <c r="H33" s="87"/>
      <c r="I33" s="87"/>
      <c r="J33" s="88"/>
      <c r="K33" s="65"/>
    </row>
    <row r="34" spans="1:11" ht="16.5" thickBot="1">
      <c r="A34" s="66"/>
      <c r="B34" s="67"/>
      <c r="C34" s="68"/>
      <c r="D34" s="67"/>
      <c r="E34" s="67"/>
      <c r="F34" s="67"/>
      <c r="G34" s="67"/>
      <c r="H34" s="67"/>
      <c r="I34" s="67"/>
      <c r="J34" s="67"/>
      <c r="K34" s="69"/>
    </row>
    <row r="35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SheetLayoutView="75" zoomScalePageLayoutView="0" workbookViewId="0" topLeftCell="A1">
      <pane xSplit="2" ySplit="6" topLeftCell="C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5" sqref="J95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5742187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352" t="s">
        <v>126</v>
      </c>
      <c r="R1" s="352"/>
      <c r="S1" s="352"/>
    </row>
    <row r="2" spans="1:19" ht="15" customHeight="1">
      <c r="A2" s="92"/>
      <c r="B2" s="92"/>
      <c r="C2" s="355" t="s">
        <v>93</v>
      </c>
      <c r="D2" s="355"/>
      <c r="E2" s="355"/>
      <c r="F2" s="355"/>
      <c r="G2" s="355"/>
      <c r="H2" s="355"/>
      <c r="I2" s="355"/>
      <c r="J2" s="159" t="s">
        <v>138</v>
      </c>
      <c r="K2" s="1" t="s">
        <v>94</v>
      </c>
      <c r="L2" s="160">
        <v>12</v>
      </c>
      <c r="M2" s="356" t="s">
        <v>139</v>
      </c>
      <c r="N2" s="356"/>
      <c r="O2" s="356"/>
      <c r="Q2" s="123"/>
      <c r="R2" s="92"/>
      <c r="S2" s="92"/>
    </row>
    <row r="3" spans="1:19" ht="12" customHeight="1" thickBot="1">
      <c r="A3" s="92"/>
      <c r="B3" s="92"/>
      <c r="C3" s="1"/>
      <c r="D3" s="1"/>
      <c r="E3" s="1"/>
      <c r="F3" s="1"/>
      <c r="G3" s="1"/>
      <c r="H3" s="1"/>
      <c r="I3" s="1"/>
      <c r="J3" s="1"/>
      <c r="K3" s="259"/>
      <c r="L3" s="1"/>
      <c r="M3" s="260"/>
      <c r="N3" s="242"/>
      <c r="O3" s="242"/>
      <c r="P3" s="242"/>
      <c r="Q3" s="123"/>
      <c r="R3" s="92"/>
      <c r="S3" s="92"/>
    </row>
    <row r="4" spans="1:19" ht="13.5" customHeight="1" thickBot="1">
      <c r="A4" s="2"/>
      <c r="B4" s="3"/>
      <c r="C4" s="344" t="s">
        <v>3</v>
      </c>
      <c r="D4" s="344" t="s">
        <v>117</v>
      </c>
      <c r="E4" s="350" t="s">
        <v>4</v>
      </c>
      <c r="F4" s="346" t="s">
        <v>112</v>
      </c>
      <c r="G4" s="346" t="s">
        <v>5</v>
      </c>
      <c r="H4" s="4" t="s">
        <v>0</v>
      </c>
      <c r="I4" s="4"/>
      <c r="J4" s="4"/>
      <c r="K4" s="316" t="s">
        <v>8</v>
      </c>
      <c r="L4" s="261" t="s">
        <v>1</v>
      </c>
      <c r="M4" s="4"/>
      <c r="N4" s="4"/>
      <c r="O4" s="4"/>
      <c r="P4" s="262"/>
      <c r="Q4" s="316" t="s">
        <v>2</v>
      </c>
      <c r="R4" s="316" t="s">
        <v>118</v>
      </c>
      <c r="S4" s="316" t="s">
        <v>10</v>
      </c>
    </row>
    <row r="5" spans="1:19" ht="47.25" customHeight="1">
      <c r="A5" s="6"/>
      <c r="B5" s="7"/>
      <c r="C5" s="349"/>
      <c r="D5" s="349"/>
      <c r="E5" s="357"/>
      <c r="F5" s="347"/>
      <c r="G5" s="347"/>
      <c r="H5" s="344" t="s">
        <v>6</v>
      </c>
      <c r="I5" s="353" t="s">
        <v>7</v>
      </c>
      <c r="J5" s="354"/>
      <c r="K5" s="317"/>
      <c r="L5" s="344" t="s">
        <v>6</v>
      </c>
      <c r="M5" s="350" t="s">
        <v>70</v>
      </c>
      <c r="N5" s="350" t="s">
        <v>110</v>
      </c>
      <c r="O5" s="350" t="s">
        <v>56</v>
      </c>
      <c r="P5" s="346" t="s">
        <v>9</v>
      </c>
      <c r="Q5" s="317"/>
      <c r="R5" s="317"/>
      <c r="S5" s="317"/>
    </row>
    <row r="6" spans="1:19" ht="13.5" thickBot="1">
      <c r="A6" s="9"/>
      <c r="B6" s="10"/>
      <c r="C6" s="345"/>
      <c r="D6" s="345"/>
      <c r="E6" s="351"/>
      <c r="F6" s="348"/>
      <c r="G6" s="348"/>
      <c r="H6" s="345"/>
      <c r="I6" s="109" t="s">
        <v>11</v>
      </c>
      <c r="J6" s="10" t="s">
        <v>12</v>
      </c>
      <c r="K6" s="318"/>
      <c r="L6" s="345"/>
      <c r="M6" s="351"/>
      <c r="N6" s="351"/>
      <c r="O6" s="351"/>
      <c r="P6" s="348"/>
      <c r="Q6" s="318"/>
      <c r="R6" s="318"/>
      <c r="S6" s="318"/>
    </row>
    <row r="7" spans="1:19" ht="11.25" customHeight="1" thickBot="1">
      <c r="A7" s="6" t="s">
        <v>113</v>
      </c>
      <c r="B7" s="7"/>
      <c r="C7" s="243" t="s">
        <v>114</v>
      </c>
      <c r="D7" s="120">
        <v>1</v>
      </c>
      <c r="E7" s="120">
        <v>2</v>
      </c>
      <c r="F7" s="120" t="s">
        <v>111</v>
      </c>
      <c r="G7" s="120">
        <v>3</v>
      </c>
      <c r="H7" s="120">
        <v>4</v>
      </c>
      <c r="I7" s="120" t="s">
        <v>87</v>
      </c>
      <c r="J7" s="120" t="s">
        <v>88</v>
      </c>
      <c r="K7" s="120">
        <v>5</v>
      </c>
      <c r="L7" s="120">
        <v>6</v>
      </c>
      <c r="M7" s="120" t="s">
        <v>89</v>
      </c>
      <c r="N7" s="120" t="s">
        <v>90</v>
      </c>
      <c r="O7" s="120" t="s">
        <v>91</v>
      </c>
      <c r="P7" s="120" t="s">
        <v>92</v>
      </c>
      <c r="Q7" s="120">
        <v>7</v>
      </c>
      <c r="R7" s="120">
        <v>8</v>
      </c>
      <c r="S7" s="121">
        <v>9</v>
      </c>
    </row>
    <row r="8" spans="1:19" ht="12" customHeight="1">
      <c r="A8" s="316" t="s">
        <v>57</v>
      </c>
      <c r="B8" s="316" t="s">
        <v>13</v>
      </c>
      <c r="C8" s="117">
        <v>2012</v>
      </c>
      <c r="D8" s="129"/>
      <c r="E8" s="126"/>
      <c r="F8" s="145"/>
      <c r="G8" s="81">
        <f>E8+D8</f>
        <v>0</v>
      </c>
      <c r="H8" s="182">
        <f aca="true" t="shared" si="0" ref="H8:H43">K8+L8</f>
        <v>0</v>
      </c>
      <c r="I8" s="126"/>
      <c r="J8" s="71">
        <f>IF(H8&lt;&gt;0,I8/H8,0)</f>
        <v>0</v>
      </c>
      <c r="K8" s="133"/>
      <c r="L8" s="72">
        <f>M8+N8+O8+P8</f>
        <v>0</v>
      </c>
      <c r="M8" s="139"/>
      <c r="N8" s="139"/>
      <c r="O8" s="139"/>
      <c r="P8" s="140"/>
      <c r="Q8" s="141"/>
      <c r="R8" s="119">
        <f aca="true" t="shared" si="1" ref="R8:R42">SUM(G8-H8)</f>
        <v>0</v>
      </c>
      <c r="S8" s="133"/>
    </row>
    <row r="9" spans="1:19" ht="12" customHeight="1">
      <c r="A9" s="317"/>
      <c r="B9" s="317"/>
      <c r="C9" s="118">
        <v>2013</v>
      </c>
      <c r="D9" s="130"/>
      <c r="E9" s="128"/>
      <c r="F9" s="146"/>
      <c r="G9" s="78">
        <f aca="true" t="shared" si="2" ref="G9:G42">E9+D9</f>
        <v>0</v>
      </c>
      <c r="H9" s="80">
        <f t="shared" si="0"/>
        <v>0</v>
      </c>
      <c r="I9" s="128"/>
      <c r="J9" s="75">
        <f aca="true" t="shared" si="3" ref="J9:J60">IF(H9&lt;&gt;0,I9/H9,0)</f>
        <v>0</v>
      </c>
      <c r="K9" s="134"/>
      <c r="L9" s="76">
        <f aca="true" t="shared" si="4" ref="L9:L54">M9+N9+O9+P9</f>
        <v>0</v>
      </c>
      <c r="M9" s="142"/>
      <c r="N9" s="142"/>
      <c r="O9" s="142"/>
      <c r="P9" s="143"/>
      <c r="Q9" s="144"/>
      <c r="R9" s="73">
        <f t="shared" si="1"/>
        <v>0</v>
      </c>
      <c r="S9" s="134"/>
    </row>
    <row r="10" spans="1:19" ht="12" customHeight="1" thickBot="1">
      <c r="A10" s="318"/>
      <c r="B10" s="318"/>
      <c r="C10" s="114">
        <v>2014</v>
      </c>
      <c r="D10" s="50"/>
      <c r="E10" s="40"/>
      <c r="F10" s="115"/>
      <c r="G10" s="29">
        <f t="shared" si="2"/>
        <v>0</v>
      </c>
      <c r="H10" s="110">
        <f t="shared" si="0"/>
        <v>0</v>
      </c>
      <c r="I10" s="40"/>
      <c r="J10" s="32">
        <f t="shared" si="3"/>
        <v>0</v>
      </c>
      <c r="K10" s="41"/>
      <c r="L10" s="23">
        <f t="shared" si="4"/>
        <v>0</v>
      </c>
      <c r="M10" s="40"/>
      <c r="N10" s="40"/>
      <c r="O10" s="40"/>
      <c r="P10" s="43"/>
      <c r="Q10" s="44"/>
      <c r="R10" s="29">
        <f t="shared" si="1"/>
        <v>0</v>
      </c>
      <c r="S10" s="41"/>
    </row>
    <row r="11" spans="1:19" ht="12" customHeight="1">
      <c r="A11" s="316" t="s">
        <v>69</v>
      </c>
      <c r="B11" s="316" t="s">
        <v>14</v>
      </c>
      <c r="C11" s="117">
        <v>2012</v>
      </c>
      <c r="D11" s="129"/>
      <c r="E11" s="126"/>
      <c r="F11" s="145"/>
      <c r="G11" s="81">
        <f t="shared" si="2"/>
        <v>0</v>
      </c>
      <c r="H11" s="70">
        <f>K11+L11</f>
        <v>0</v>
      </c>
      <c r="I11" s="126"/>
      <c r="J11" s="71">
        <f t="shared" si="3"/>
        <v>0</v>
      </c>
      <c r="K11" s="134"/>
      <c r="L11" s="72">
        <f t="shared" si="4"/>
        <v>0</v>
      </c>
      <c r="M11" s="139"/>
      <c r="N11" s="139"/>
      <c r="O11" s="139"/>
      <c r="P11" s="140"/>
      <c r="Q11" s="144"/>
      <c r="R11" s="77">
        <f t="shared" si="1"/>
        <v>0</v>
      </c>
      <c r="S11" s="134"/>
    </row>
    <row r="12" spans="1:19" ht="12" customHeight="1">
      <c r="A12" s="317"/>
      <c r="B12" s="317"/>
      <c r="C12" s="118">
        <v>2013</v>
      </c>
      <c r="D12" s="130"/>
      <c r="E12" s="128"/>
      <c r="F12" s="146"/>
      <c r="G12" s="78">
        <f t="shared" si="2"/>
        <v>0</v>
      </c>
      <c r="H12" s="74">
        <f t="shared" si="0"/>
        <v>0</v>
      </c>
      <c r="I12" s="128"/>
      <c r="J12" s="75">
        <f t="shared" si="3"/>
        <v>0</v>
      </c>
      <c r="K12" s="134"/>
      <c r="L12" s="76">
        <f t="shared" si="4"/>
        <v>0</v>
      </c>
      <c r="M12" s="142"/>
      <c r="N12" s="142"/>
      <c r="O12" s="142"/>
      <c r="P12" s="143"/>
      <c r="Q12" s="144"/>
      <c r="R12" s="73">
        <f t="shared" si="1"/>
        <v>0</v>
      </c>
      <c r="S12" s="134"/>
    </row>
    <row r="13" spans="1:19" ht="12" customHeight="1" thickBot="1">
      <c r="A13" s="317"/>
      <c r="B13" s="318"/>
      <c r="C13" s="114">
        <v>2014</v>
      </c>
      <c r="D13" s="38"/>
      <c r="E13" s="39"/>
      <c r="F13" s="180"/>
      <c r="G13" s="31">
        <f t="shared" si="2"/>
        <v>0</v>
      </c>
      <c r="H13" s="25">
        <f t="shared" si="0"/>
        <v>0</v>
      </c>
      <c r="I13" s="39"/>
      <c r="J13" s="30">
        <f t="shared" si="3"/>
        <v>0</v>
      </c>
      <c r="K13" s="105"/>
      <c r="L13" s="22">
        <f t="shared" si="4"/>
        <v>0</v>
      </c>
      <c r="M13" s="39"/>
      <c r="N13" s="39"/>
      <c r="O13" s="39"/>
      <c r="P13" s="106"/>
      <c r="Q13" s="107"/>
      <c r="R13" s="31">
        <f t="shared" si="1"/>
        <v>0</v>
      </c>
      <c r="S13" s="105"/>
    </row>
    <row r="14" spans="1:19" ht="12" customHeight="1">
      <c r="A14" s="358" t="s">
        <v>58</v>
      </c>
      <c r="B14" s="316" t="s">
        <v>15</v>
      </c>
      <c r="C14" s="117">
        <v>2012</v>
      </c>
      <c r="D14" s="124"/>
      <c r="E14" s="126"/>
      <c r="F14" s="145"/>
      <c r="G14" s="81">
        <f t="shared" si="2"/>
        <v>0</v>
      </c>
      <c r="H14" s="70">
        <f t="shared" si="0"/>
        <v>0</v>
      </c>
      <c r="I14" s="126"/>
      <c r="J14" s="111">
        <f t="shared" si="3"/>
        <v>0</v>
      </c>
      <c r="K14" s="135"/>
      <c r="L14" s="70">
        <f t="shared" si="4"/>
        <v>0</v>
      </c>
      <c r="M14" s="126"/>
      <c r="N14" s="126"/>
      <c r="O14" s="126"/>
      <c r="P14" s="145"/>
      <c r="Q14" s="135"/>
      <c r="R14" s="81">
        <f t="shared" si="1"/>
        <v>0</v>
      </c>
      <c r="S14" s="153"/>
    </row>
    <row r="15" spans="1:19" ht="12" customHeight="1">
      <c r="A15" s="359"/>
      <c r="B15" s="317"/>
      <c r="C15" s="118">
        <v>2013</v>
      </c>
      <c r="D15" s="127"/>
      <c r="E15" s="128"/>
      <c r="F15" s="146"/>
      <c r="G15" s="78">
        <f t="shared" si="2"/>
        <v>0</v>
      </c>
      <c r="H15" s="74">
        <f t="shared" si="0"/>
        <v>0</v>
      </c>
      <c r="I15" s="128"/>
      <c r="J15" s="112">
        <f t="shared" si="3"/>
        <v>0</v>
      </c>
      <c r="K15" s="136"/>
      <c r="L15" s="74">
        <f t="shared" si="4"/>
        <v>0</v>
      </c>
      <c r="M15" s="128"/>
      <c r="N15" s="128"/>
      <c r="O15" s="128"/>
      <c r="P15" s="146"/>
      <c r="Q15" s="136"/>
      <c r="R15" s="78">
        <f t="shared" si="1"/>
        <v>0</v>
      </c>
      <c r="S15" s="138"/>
    </row>
    <row r="16" spans="1:19" ht="12.75" customHeight="1" thickBot="1">
      <c r="A16" s="360"/>
      <c r="B16" s="318"/>
      <c r="C16" s="114">
        <v>2014</v>
      </c>
      <c r="D16" s="98"/>
      <c r="E16" s="40"/>
      <c r="F16" s="115"/>
      <c r="G16" s="29">
        <f t="shared" si="2"/>
        <v>0</v>
      </c>
      <c r="H16" s="110">
        <f t="shared" si="0"/>
        <v>0</v>
      </c>
      <c r="I16" s="40"/>
      <c r="J16" s="113">
        <f t="shared" si="3"/>
        <v>0</v>
      </c>
      <c r="K16" s="114"/>
      <c r="L16" s="110">
        <f t="shared" si="4"/>
        <v>0</v>
      </c>
      <c r="M16" s="40"/>
      <c r="N16" s="40"/>
      <c r="O16" s="40"/>
      <c r="P16" s="115"/>
      <c r="Q16" s="114"/>
      <c r="R16" s="116">
        <f>SUM(G16-H16)</f>
        <v>0</v>
      </c>
      <c r="S16" s="41"/>
    </row>
    <row r="17" spans="1:19" ht="12" customHeight="1">
      <c r="A17" s="317" t="s">
        <v>60</v>
      </c>
      <c r="B17" s="316" t="s">
        <v>16</v>
      </c>
      <c r="C17" s="117">
        <v>2012</v>
      </c>
      <c r="D17" s="131"/>
      <c r="E17" s="132"/>
      <c r="F17" s="181"/>
      <c r="G17" s="77">
        <f t="shared" si="2"/>
        <v>0</v>
      </c>
      <c r="H17" s="102">
        <f t="shared" si="0"/>
        <v>0</v>
      </c>
      <c r="I17" s="132"/>
      <c r="J17" s="95">
        <f t="shared" si="3"/>
        <v>0</v>
      </c>
      <c r="K17" s="137"/>
      <c r="L17" s="108">
        <f t="shared" si="4"/>
        <v>0</v>
      </c>
      <c r="M17" s="147"/>
      <c r="N17" s="147"/>
      <c r="O17" s="147"/>
      <c r="P17" s="148"/>
      <c r="Q17" s="97" t="s">
        <v>22</v>
      </c>
      <c r="R17" s="104">
        <f t="shared" si="1"/>
        <v>0</v>
      </c>
      <c r="S17" s="137"/>
    </row>
    <row r="18" spans="1:19" ht="12" customHeight="1">
      <c r="A18" s="317"/>
      <c r="B18" s="317"/>
      <c r="C18" s="118">
        <v>2013</v>
      </c>
      <c r="D18" s="130"/>
      <c r="E18" s="128"/>
      <c r="F18" s="146"/>
      <c r="G18" s="78">
        <f t="shared" si="2"/>
        <v>0</v>
      </c>
      <c r="H18" s="74">
        <f t="shared" si="0"/>
        <v>0</v>
      </c>
      <c r="I18" s="128"/>
      <c r="J18" s="75">
        <f t="shared" si="3"/>
        <v>0</v>
      </c>
      <c r="K18" s="138"/>
      <c r="L18" s="76">
        <f t="shared" si="4"/>
        <v>0</v>
      </c>
      <c r="M18" s="128"/>
      <c r="N18" s="128"/>
      <c r="O18" s="128"/>
      <c r="P18" s="150"/>
      <c r="Q18" s="97" t="s">
        <v>22</v>
      </c>
      <c r="R18" s="78">
        <f t="shared" si="1"/>
        <v>0</v>
      </c>
      <c r="S18" s="138"/>
    </row>
    <row r="19" spans="1:19" ht="12" customHeight="1" thickBot="1">
      <c r="A19" s="318"/>
      <c r="B19" s="318"/>
      <c r="C19" s="114">
        <v>2014</v>
      </c>
      <c r="D19" s="38"/>
      <c r="E19" s="39"/>
      <c r="F19" s="180"/>
      <c r="G19" s="31">
        <f t="shared" si="2"/>
        <v>0</v>
      </c>
      <c r="H19" s="25">
        <f t="shared" si="0"/>
        <v>0</v>
      </c>
      <c r="I19" s="39"/>
      <c r="J19" s="30">
        <f t="shared" si="3"/>
        <v>0</v>
      </c>
      <c r="K19" s="42"/>
      <c r="L19" s="23">
        <f t="shared" si="4"/>
        <v>0</v>
      </c>
      <c r="M19" s="45"/>
      <c r="N19" s="45"/>
      <c r="O19" s="45"/>
      <c r="P19" s="46"/>
      <c r="Q19" s="12" t="s">
        <v>22</v>
      </c>
      <c r="R19" s="34">
        <f t="shared" si="1"/>
        <v>0</v>
      </c>
      <c r="S19" s="42"/>
    </row>
    <row r="20" spans="1:19" ht="12" customHeight="1">
      <c r="A20" s="316" t="s">
        <v>61</v>
      </c>
      <c r="B20" s="316" t="s">
        <v>17</v>
      </c>
      <c r="C20" s="117">
        <v>2012</v>
      </c>
      <c r="D20" s="129"/>
      <c r="E20" s="126"/>
      <c r="F20" s="145"/>
      <c r="G20" s="81">
        <f t="shared" si="2"/>
        <v>0</v>
      </c>
      <c r="H20" s="70">
        <f t="shared" si="0"/>
        <v>0</v>
      </c>
      <c r="I20" s="126"/>
      <c r="J20" s="71">
        <f t="shared" si="3"/>
        <v>0</v>
      </c>
      <c r="K20" s="138"/>
      <c r="L20" s="72">
        <f t="shared" si="4"/>
        <v>0</v>
      </c>
      <c r="M20" s="126"/>
      <c r="N20" s="126"/>
      <c r="O20" s="126"/>
      <c r="P20" s="152"/>
      <c r="Q20" s="151"/>
      <c r="R20" s="78">
        <f t="shared" si="1"/>
        <v>0</v>
      </c>
      <c r="S20" s="138"/>
    </row>
    <row r="21" spans="1:19" ht="12" customHeight="1">
      <c r="A21" s="317"/>
      <c r="B21" s="317"/>
      <c r="C21" s="118">
        <v>2013</v>
      </c>
      <c r="D21" s="130"/>
      <c r="E21" s="128"/>
      <c r="F21" s="146"/>
      <c r="G21" s="78">
        <f t="shared" si="2"/>
        <v>0</v>
      </c>
      <c r="H21" s="74">
        <f t="shared" si="0"/>
        <v>0</v>
      </c>
      <c r="I21" s="128"/>
      <c r="J21" s="75">
        <f t="shared" si="3"/>
        <v>0</v>
      </c>
      <c r="K21" s="138"/>
      <c r="L21" s="76">
        <f t="shared" si="4"/>
        <v>0</v>
      </c>
      <c r="M21" s="128"/>
      <c r="N21" s="128"/>
      <c r="O21" s="128"/>
      <c r="P21" s="150"/>
      <c r="Q21" s="151"/>
      <c r="R21" s="78">
        <f t="shared" si="1"/>
        <v>0</v>
      </c>
      <c r="S21" s="138"/>
    </row>
    <row r="22" spans="1:19" ht="12" customHeight="1" thickBot="1">
      <c r="A22" s="318"/>
      <c r="B22" s="318"/>
      <c r="C22" s="114">
        <v>2014</v>
      </c>
      <c r="D22" s="38"/>
      <c r="E22" s="39"/>
      <c r="F22" s="180"/>
      <c r="G22" s="31">
        <f t="shared" si="2"/>
        <v>0</v>
      </c>
      <c r="H22" s="25">
        <f t="shared" si="0"/>
        <v>0</v>
      </c>
      <c r="I22" s="39"/>
      <c r="J22" s="30">
        <f t="shared" si="3"/>
        <v>0</v>
      </c>
      <c r="K22" s="42"/>
      <c r="L22" s="23">
        <f t="shared" si="4"/>
        <v>0</v>
      </c>
      <c r="M22" s="45"/>
      <c r="N22" s="45"/>
      <c r="O22" s="45"/>
      <c r="P22" s="46"/>
      <c r="Q22" s="47"/>
      <c r="R22" s="34">
        <f t="shared" si="1"/>
        <v>0</v>
      </c>
      <c r="S22" s="42"/>
    </row>
    <row r="23" spans="1:19" ht="12" customHeight="1">
      <c r="A23" s="316" t="s">
        <v>62</v>
      </c>
      <c r="B23" s="316" t="s">
        <v>18</v>
      </c>
      <c r="C23" s="117">
        <v>2012</v>
      </c>
      <c r="D23" s="129"/>
      <c r="E23" s="126"/>
      <c r="F23" s="145"/>
      <c r="G23" s="81">
        <f t="shared" si="2"/>
        <v>0</v>
      </c>
      <c r="H23" s="70">
        <f t="shared" si="0"/>
        <v>0</v>
      </c>
      <c r="I23" s="126"/>
      <c r="J23" s="71">
        <f t="shared" si="3"/>
        <v>0</v>
      </c>
      <c r="K23" s="134"/>
      <c r="L23" s="72">
        <f t="shared" si="4"/>
        <v>0</v>
      </c>
      <c r="M23" s="139"/>
      <c r="N23" s="139"/>
      <c r="O23" s="139"/>
      <c r="P23" s="140"/>
      <c r="Q23" s="144"/>
      <c r="R23" s="73">
        <f t="shared" si="1"/>
        <v>0</v>
      </c>
      <c r="S23" s="134"/>
    </row>
    <row r="24" spans="1:19" ht="12" customHeight="1">
      <c r="A24" s="317"/>
      <c r="B24" s="317"/>
      <c r="C24" s="118">
        <v>2013</v>
      </c>
      <c r="D24" s="130"/>
      <c r="E24" s="128"/>
      <c r="F24" s="146"/>
      <c r="G24" s="78">
        <f t="shared" si="2"/>
        <v>0</v>
      </c>
      <c r="H24" s="74">
        <f t="shared" si="0"/>
        <v>0</v>
      </c>
      <c r="I24" s="128"/>
      <c r="J24" s="75">
        <f t="shared" si="3"/>
        <v>0</v>
      </c>
      <c r="K24" s="138"/>
      <c r="L24" s="76">
        <f t="shared" si="4"/>
        <v>0</v>
      </c>
      <c r="M24" s="128"/>
      <c r="N24" s="128"/>
      <c r="O24" s="128"/>
      <c r="P24" s="150"/>
      <c r="Q24" s="151"/>
      <c r="R24" s="78">
        <f t="shared" si="1"/>
        <v>0</v>
      </c>
      <c r="S24" s="138"/>
    </row>
    <row r="25" spans="1:19" ht="12" customHeight="1" thickBot="1">
      <c r="A25" s="318"/>
      <c r="B25" s="318"/>
      <c r="C25" s="114">
        <v>2014</v>
      </c>
      <c r="D25" s="38"/>
      <c r="E25" s="39"/>
      <c r="F25" s="180"/>
      <c r="G25" s="31">
        <f t="shared" si="2"/>
        <v>0</v>
      </c>
      <c r="H25" s="25">
        <f t="shared" si="0"/>
        <v>0</v>
      </c>
      <c r="I25" s="39"/>
      <c r="J25" s="30">
        <f t="shared" si="3"/>
        <v>0</v>
      </c>
      <c r="K25" s="42"/>
      <c r="L25" s="23">
        <f t="shared" si="4"/>
        <v>0</v>
      </c>
      <c r="M25" s="45"/>
      <c r="N25" s="45"/>
      <c r="O25" s="45"/>
      <c r="P25" s="46"/>
      <c r="Q25" s="47"/>
      <c r="R25" s="34">
        <f t="shared" si="1"/>
        <v>0</v>
      </c>
      <c r="S25" s="42"/>
    </row>
    <row r="26" spans="1:19" ht="12" customHeight="1">
      <c r="A26" s="316" t="s">
        <v>73</v>
      </c>
      <c r="B26" s="316" t="s">
        <v>19</v>
      </c>
      <c r="C26" s="117">
        <v>2012</v>
      </c>
      <c r="D26" s="129"/>
      <c r="E26" s="126"/>
      <c r="F26" s="145"/>
      <c r="G26" s="81">
        <f t="shared" si="2"/>
        <v>0</v>
      </c>
      <c r="H26" s="70">
        <f t="shared" si="0"/>
        <v>0</v>
      </c>
      <c r="I26" s="126"/>
      <c r="J26" s="71">
        <f t="shared" si="3"/>
        <v>0</v>
      </c>
      <c r="K26" s="134"/>
      <c r="L26" s="72">
        <f t="shared" si="4"/>
        <v>0</v>
      </c>
      <c r="M26" s="139"/>
      <c r="N26" s="139"/>
      <c r="O26" s="139"/>
      <c r="P26" s="140"/>
      <c r="Q26" s="144"/>
      <c r="R26" s="73">
        <f t="shared" si="1"/>
        <v>0</v>
      </c>
      <c r="S26" s="134"/>
    </row>
    <row r="27" spans="1:19" ht="12" customHeight="1">
      <c r="A27" s="317"/>
      <c r="B27" s="317"/>
      <c r="C27" s="118">
        <v>2013</v>
      </c>
      <c r="D27" s="130"/>
      <c r="E27" s="128"/>
      <c r="F27" s="146"/>
      <c r="G27" s="78">
        <f t="shared" si="2"/>
        <v>0</v>
      </c>
      <c r="H27" s="74">
        <f t="shared" si="0"/>
        <v>0</v>
      </c>
      <c r="I27" s="128"/>
      <c r="J27" s="75">
        <f t="shared" si="3"/>
        <v>0</v>
      </c>
      <c r="K27" s="138"/>
      <c r="L27" s="76">
        <f t="shared" si="4"/>
        <v>0</v>
      </c>
      <c r="M27" s="128"/>
      <c r="N27" s="128"/>
      <c r="O27" s="128"/>
      <c r="P27" s="150"/>
      <c r="Q27" s="151"/>
      <c r="R27" s="78">
        <f t="shared" si="1"/>
        <v>0</v>
      </c>
      <c r="S27" s="138"/>
    </row>
    <row r="28" spans="1:19" ht="12" customHeight="1" thickBot="1">
      <c r="A28" s="318"/>
      <c r="B28" s="318"/>
      <c r="C28" s="114">
        <v>2014</v>
      </c>
      <c r="D28" s="38"/>
      <c r="E28" s="39"/>
      <c r="F28" s="180"/>
      <c r="G28" s="31">
        <f t="shared" si="2"/>
        <v>0</v>
      </c>
      <c r="H28" s="25">
        <f t="shared" si="0"/>
        <v>0</v>
      </c>
      <c r="I28" s="39"/>
      <c r="J28" s="30">
        <f t="shared" si="3"/>
        <v>0</v>
      </c>
      <c r="K28" s="42"/>
      <c r="L28" s="23">
        <f t="shared" si="4"/>
        <v>0</v>
      </c>
      <c r="M28" s="45"/>
      <c r="N28" s="45"/>
      <c r="O28" s="45"/>
      <c r="P28" s="46"/>
      <c r="Q28" s="47"/>
      <c r="R28" s="34">
        <f t="shared" si="1"/>
        <v>0</v>
      </c>
      <c r="S28" s="42"/>
    </row>
    <row r="29" spans="1:19" ht="12" customHeight="1">
      <c r="A29" s="316" t="s">
        <v>67</v>
      </c>
      <c r="B29" s="316" t="s">
        <v>20</v>
      </c>
      <c r="C29" s="117">
        <v>2012</v>
      </c>
      <c r="D29" s="129"/>
      <c r="E29" s="126"/>
      <c r="F29" s="145"/>
      <c r="G29" s="81">
        <f>E29+D29</f>
        <v>0</v>
      </c>
      <c r="H29" s="70">
        <f>K29+L29</f>
        <v>0</v>
      </c>
      <c r="I29" s="126"/>
      <c r="J29" s="71">
        <f aca="true" t="shared" si="5" ref="J29:J34">IF(H29&lt;&gt;0,I29/H29,0)</f>
        <v>0</v>
      </c>
      <c r="K29" s="134"/>
      <c r="L29" s="72">
        <f>M29+N29+O29+P29</f>
        <v>0</v>
      </c>
      <c r="M29" s="139"/>
      <c r="N29" s="139"/>
      <c r="O29" s="139"/>
      <c r="P29" s="140"/>
      <c r="Q29" s="144"/>
      <c r="R29" s="73">
        <f>SUM(G29-H29)</f>
        <v>0</v>
      </c>
      <c r="S29" s="134"/>
    </row>
    <row r="30" spans="1:19" ht="12" customHeight="1">
      <c r="A30" s="317"/>
      <c r="B30" s="317"/>
      <c r="C30" s="118">
        <v>2013</v>
      </c>
      <c r="D30" s="130"/>
      <c r="E30" s="128"/>
      <c r="F30" s="146"/>
      <c r="G30" s="78">
        <f>E30+D30</f>
        <v>0</v>
      </c>
      <c r="H30" s="74">
        <f>K30+L30</f>
        <v>0</v>
      </c>
      <c r="I30" s="128"/>
      <c r="J30" s="75">
        <f t="shared" si="5"/>
        <v>0</v>
      </c>
      <c r="K30" s="138"/>
      <c r="L30" s="76">
        <f>M30+N30+O30+P30</f>
        <v>0</v>
      </c>
      <c r="M30" s="128"/>
      <c r="N30" s="128"/>
      <c r="O30" s="128"/>
      <c r="P30" s="150"/>
      <c r="Q30" s="151"/>
      <c r="R30" s="78">
        <f>SUM(G30-H30)</f>
        <v>0</v>
      </c>
      <c r="S30" s="138"/>
    </row>
    <row r="31" spans="1:19" ht="12" customHeight="1" thickBot="1">
      <c r="A31" s="318"/>
      <c r="B31" s="318"/>
      <c r="C31" s="114">
        <v>2014</v>
      </c>
      <c r="D31" s="38"/>
      <c r="E31" s="39"/>
      <c r="F31" s="180"/>
      <c r="G31" s="31">
        <f>E31+D31</f>
        <v>0</v>
      </c>
      <c r="H31" s="25">
        <f>K31+L31</f>
        <v>0</v>
      </c>
      <c r="I31" s="39"/>
      <c r="J31" s="30">
        <f t="shared" si="5"/>
        <v>0</v>
      </c>
      <c r="K31" s="99"/>
      <c r="L31" s="22">
        <f>M31+N31+O31+P31</f>
        <v>0</v>
      </c>
      <c r="M31" s="48"/>
      <c r="N31" s="48"/>
      <c r="O31" s="48"/>
      <c r="P31" s="103"/>
      <c r="Q31" s="100"/>
      <c r="R31" s="101">
        <f>SUM(G31-H31)</f>
        <v>0</v>
      </c>
      <c r="S31" s="99"/>
    </row>
    <row r="32" spans="1:19" ht="12" customHeight="1">
      <c r="A32" s="327" t="s">
        <v>74</v>
      </c>
      <c r="B32" s="316" t="s">
        <v>21</v>
      </c>
      <c r="C32" s="117">
        <v>2012</v>
      </c>
      <c r="D32" s="164">
        <f aca="true" t="shared" si="6" ref="D32:I34">D8+D11+D14+D17+D20+D23+D26+D29</f>
        <v>0</v>
      </c>
      <c r="E32" s="172">
        <f t="shared" si="6"/>
        <v>0</v>
      </c>
      <c r="F32" s="173">
        <f t="shared" si="6"/>
        <v>0</v>
      </c>
      <c r="G32" s="197">
        <f t="shared" si="6"/>
        <v>0</v>
      </c>
      <c r="H32" s="194">
        <f t="shared" si="6"/>
        <v>0</v>
      </c>
      <c r="I32" s="172">
        <f t="shared" si="6"/>
        <v>0</v>
      </c>
      <c r="J32" s="71">
        <f t="shared" si="5"/>
        <v>0</v>
      </c>
      <c r="K32" s="171">
        <f aca="true" t="shared" si="7" ref="K32:R32">K8+K11+K14+K17+K20+K23+K26+K29</f>
        <v>0</v>
      </c>
      <c r="L32" s="194">
        <f t="shared" si="7"/>
        <v>0</v>
      </c>
      <c r="M32" s="172">
        <f t="shared" si="7"/>
        <v>0</v>
      </c>
      <c r="N32" s="172">
        <f t="shared" si="7"/>
        <v>0</v>
      </c>
      <c r="O32" s="172">
        <f t="shared" si="7"/>
        <v>0</v>
      </c>
      <c r="P32" s="264">
        <f t="shared" si="7"/>
        <v>0</v>
      </c>
      <c r="Q32" s="165">
        <f>Q8+Q11+Q14+Q20+Q23+Q26+Q29</f>
        <v>0</v>
      </c>
      <c r="R32" s="170">
        <f t="shared" si="7"/>
        <v>0</v>
      </c>
      <c r="S32" s="165">
        <f>S8+S11+S14+S17+S20+S23+S26+S29</f>
        <v>0</v>
      </c>
    </row>
    <row r="33" spans="1:19" ht="12" customHeight="1">
      <c r="A33" s="328"/>
      <c r="B33" s="317"/>
      <c r="C33" s="118">
        <v>2013</v>
      </c>
      <c r="D33" s="166">
        <f t="shared" si="6"/>
        <v>0</v>
      </c>
      <c r="E33" s="176">
        <f t="shared" si="6"/>
        <v>0</v>
      </c>
      <c r="F33" s="177">
        <f t="shared" si="6"/>
        <v>0</v>
      </c>
      <c r="G33" s="198">
        <f t="shared" si="6"/>
        <v>0</v>
      </c>
      <c r="H33" s="195">
        <f t="shared" si="6"/>
        <v>0</v>
      </c>
      <c r="I33" s="176">
        <f t="shared" si="6"/>
        <v>0</v>
      </c>
      <c r="J33" s="75">
        <f t="shared" si="5"/>
        <v>0</v>
      </c>
      <c r="K33" s="175">
        <f aca="true" t="shared" si="8" ref="K33:P33">K9+K12+K15+K18+K21+K24+K27+K30</f>
        <v>0</v>
      </c>
      <c r="L33" s="195">
        <f t="shared" si="8"/>
        <v>0</v>
      </c>
      <c r="M33" s="176">
        <f t="shared" si="8"/>
        <v>0</v>
      </c>
      <c r="N33" s="176">
        <f t="shared" si="8"/>
        <v>0</v>
      </c>
      <c r="O33" s="176">
        <f t="shared" si="8"/>
        <v>0</v>
      </c>
      <c r="P33" s="265">
        <f t="shared" si="8"/>
        <v>0</v>
      </c>
      <c r="Q33" s="167">
        <f>Q9+Q12+Q15+Q21+Q24+Q27+Q30</f>
        <v>0</v>
      </c>
      <c r="R33" s="174">
        <f>R9+R12+R15+R18+R21+R24+R27+R30</f>
        <v>0</v>
      </c>
      <c r="S33" s="167">
        <f>S9+S12+S15+S18+S21+S24+S27+S30</f>
        <v>0</v>
      </c>
    </row>
    <row r="34" spans="1:19" ht="12" customHeight="1" thickBot="1">
      <c r="A34" s="329"/>
      <c r="B34" s="318"/>
      <c r="C34" s="114">
        <v>2014</v>
      </c>
      <c r="D34" s="168">
        <f t="shared" si="6"/>
        <v>0</v>
      </c>
      <c r="E34" s="178">
        <f t="shared" si="6"/>
        <v>0</v>
      </c>
      <c r="F34" s="179">
        <f t="shared" si="6"/>
        <v>0</v>
      </c>
      <c r="G34" s="199">
        <f t="shared" si="6"/>
        <v>0</v>
      </c>
      <c r="H34" s="196">
        <f t="shared" si="6"/>
        <v>0</v>
      </c>
      <c r="I34" s="178">
        <f t="shared" si="6"/>
        <v>0</v>
      </c>
      <c r="J34" s="219">
        <f t="shared" si="5"/>
        <v>0</v>
      </c>
      <c r="K34" s="218">
        <f aca="true" t="shared" si="9" ref="K34:R34">K10+K13+K16+K19+K22+K25+K28+K31</f>
        <v>0</v>
      </c>
      <c r="L34" s="196">
        <f t="shared" si="9"/>
        <v>0</v>
      </c>
      <c r="M34" s="178">
        <f t="shared" si="9"/>
        <v>0</v>
      </c>
      <c r="N34" s="178">
        <f t="shared" si="9"/>
        <v>0</v>
      </c>
      <c r="O34" s="178">
        <f t="shared" si="9"/>
        <v>0</v>
      </c>
      <c r="P34" s="266">
        <f t="shared" si="9"/>
        <v>0</v>
      </c>
      <c r="Q34" s="169">
        <f>Q10+Q13+Q16+Q22+Q25+Q28+Q31</f>
        <v>0</v>
      </c>
      <c r="R34" s="183">
        <f t="shared" si="9"/>
        <v>0</v>
      </c>
      <c r="S34" s="169">
        <f>S10+S13+S16+S19+S22+S25+S28+S31</f>
        <v>0</v>
      </c>
    </row>
    <row r="35" spans="1:19" ht="12" customHeight="1">
      <c r="A35" s="317" t="s">
        <v>63</v>
      </c>
      <c r="B35" s="316" t="s">
        <v>23</v>
      </c>
      <c r="C35" s="117">
        <v>2012</v>
      </c>
      <c r="D35" s="131">
        <v>0</v>
      </c>
      <c r="E35" s="132">
        <v>185</v>
      </c>
      <c r="F35" s="181"/>
      <c r="G35" s="77">
        <f t="shared" si="2"/>
        <v>185</v>
      </c>
      <c r="H35" s="102">
        <f t="shared" si="0"/>
        <v>128</v>
      </c>
      <c r="I35" s="132">
        <v>112</v>
      </c>
      <c r="J35" s="95">
        <f t="shared" si="3"/>
        <v>0.875</v>
      </c>
      <c r="K35" s="137">
        <v>22</v>
      </c>
      <c r="L35" s="79">
        <f t="shared" si="4"/>
        <v>106</v>
      </c>
      <c r="M35" s="147">
        <v>30</v>
      </c>
      <c r="N35" s="147">
        <v>12</v>
      </c>
      <c r="O35" s="147">
        <v>63</v>
      </c>
      <c r="P35" s="154">
        <v>1</v>
      </c>
      <c r="Q35" s="149">
        <v>361</v>
      </c>
      <c r="R35" s="104">
        <f t="shared" si="1"/>
        <v>57</v>
      </c>
      <c r="S35" s="137">
        <v>93</v>
      </c>
    </row>
    <row r="36" spans="1:19" ht="12" customHeight="1">
      <c r="A36" s="317"/>
      <c r="B36" s="317"/>
      <c r="C36" s="118">
        <v>2013</v>
      </c>
      <c r="D36" s="130">
        <v>57</v>
      </c>
      <c r="E36" s="128">
        <v>171</v>
      </c>
      <c r="F36" s="146"/>
      <c r="G36" s="78">
        <f t="shared" si="2"/>
        <v>228</v>
      </c>
      <c r="H36" s="74">
        <f t="shared" si="0"/>
        <v>164</v>
      </c>
      <c r="I36" s="128">
        <v>121</v>
      </c>
      <c r="J36" s="75">
        <f t="shared" si="3"/>
        <v>0.7378048780487805</v>
      </c>
      <c r="K36" s="138">
        <v>35</v>
      </c>
      <c r="L36" s="80">
        <f t="shared" si="4"/>
        <v>129</v>
      </c>
      <c r="M36" s="128">
        <v>34</v>
      </c>
      <c r="N36" s="128">
        <v>17</v>
      </c>
      <c r="O36" s="128">
        <v>64</v>
      </c>
      <c r="P36" s="146">
        <v>14</v>
      </c>
      <c r="Q36" s="151">
        <v>681</v>
      </c>
      <c r="R36" s="78">
        <f t="shared" si="1"/>
        <v>64</v>
      </c>
      <c r="S36" s="138">
        <v>54</v>
      </c>
    </row>
    <row r="37" spans="1:19" ht="12" customHeight="1" thickBot="1">
      <c r="A37" s="318"/>
      <c r="B37" s="318"/>
      <c r="C37" s="114">
        <v>2014</v>
      </c>
      <c r="D37" s="38">
        <v>64</v>
      </c>
      <c r="E37" s="39">
        <v>207</v>
      </c>
      <c r="F37" s="180"/>
      <c r="G37" s="31">
        <f t="shared" si="2"/>
        <v>271</v>
      </c>
      <c r="H37" s="25">
        <f t="shared" si="0"/>
        <v>191</v>
      </c>
      <c r="I37" s="39">
        <v>144</v>
      </c>
      <c r="J37" s="30">
        <f t="shared" si="3"/>
        <v>0.7539267015706806</v>
      </c>
      <c r="K37" s="42">
        <v>33</v>
      </c>
      <c r="L37" s="25">
        <f t="shared" si="4"/>
        <v>158</v>
      </c>
      <c r="M37" s="48">
        <v>43</v>
      </c>
      <c r="N37" s="48">
        <v>15</v>
      </c>
      <c r="O37" s="48">
        <v>93</v>
      </c>
      <c r="P37" s="49">
        <v>7</v>
      </c>
      <c r="Q37" s="47">
        <v>770</v>
      </c>
      <c r="R37" s="34">
        <f t="shared" si="1"/>
        <v>80</v>
      </c>
      <c r="S37" s="42">
        <v>62</v>
      </c>
    </row>
    <row r="38" spans="1:19" ht="12" customHeight="1">
      <c r="A38" s="316" t="s">
        <v>64</v>
      </c>
      <c r="B38" s="316" t="s">
        <v>24</v>
      </c>
      <c r="C38" s="117">
        <v>2012</v>
      </c>
      <c r="D38" s="129">
        <v>0</v>
      </c>
      <c r="E38" s="126">
        <v>1865</v>
      </c>
      <c r="F38" s="145"/>
      <c r="G38" s="81">
        <f t="shared" si="2"/>
        <v>1865</v>
      </c>
      <c r="H38" s="70">
        <f t="shared" si="0"/>
        <v>1856</v>
      </c>
      <c r="I38" s="126">
        <v>1856</v>
      </c>
      <c r="J38" s="71">
        <f t="shared" si="3"/>
        <v>1</v>
      </c>
      <c r="K38" s="133">
        <v>1772</v>
      </c>
      <c r="L38" s="72">
        <f t="shared" si="4"/>
        <v>84</v>
      </c>
      <c r="M38" s="139"/>
      <c r="N38" s="139"/>
      <c r="O38" s="139"/>
      <c r="P38" s="140">
        <v>84</v>
      </c>
      <c r="Q38" s="141">
        <v>264</v>
      </c>
      <c r="R38" s="119">
        <f t="shared" si="1"/>
        <v>9</v>
      </c>
      <c r="S38" s="133">
        <v>181</v>
      </c>
    </row>
    <row r="39" spans="1:19" ht="12" customHeight="1">
      <c r="A39" s="317"/>
      <c r="B39" s="317"/>
      <c r="C39" s="118">
        <v>2013</v>
      </c>
      <c r="D39" s="130">
        <v>9</v>
      </c>
      <c r="E39" s="128">
        <v>1280</v>
      </c>
      <c r="F39" s="146"/>
      <c r="G39" s="78">
        <f t="shared" si="2"/>
        <v>1289</v>
      </c>
      <c r="H39" s="74">
        <f t="shared" si="0"/>
        <v>1251</v>
      </c>
      <c r="I39" s="128">
        <v>1251</v>
      </c>
      <c r="J39" s="75">
        <f t="shared" si="3"/>
        <v>1</v>
      </c>
      <c r="K39" s="138">
        <v>1220</v>
      </c>
      <c r="L39" s="76">
        <f t="shared" si="4"/>
        <v>31</v>
      </c>
      <c r="M39" s="128"/>
      <c r="N39" s="128"/>
      <c r="O39" s="128"/>
      <c r="P39" s="150">
        <v>31</v>
      </c>
      <c r="Q39" s="151">
        <v>337</v>
      </c>
      <c r="R39" s="78">
        <f t="shared" si="1"/>
        <v>38</v>
      </c>
      <c r="S39" s="138">
        <v>212</v>
      </c>
    </row>
    <row r="40" spans="1:19" ht="12" customHeight="1" thickBot="1">
      <c r="A40" s="318"/>
      <c r="B40" s="318"/>
      <c r="C40" s="114">
        <v>2014</v>
      </c>
      <c r="D40" s="50">
        <v>38</v>
      </c>
      <c r="E40" s="40">
        <v>1498</v>
      </c>
      <c r="F40" s="115"/>
      <c r="G40" s="29">
        <f t="shared" si="2"/>
        <v>1536</v>
      </c>
      <c r="H40" s="110">
        <f t="shared" si="0"/>
        <v>1514</v>
      </c>
      <c r="I40" s="40">
        <v>1460</v>
      </c>
      <c r="J40" s="32">
        <f t="shared" si="3"/>
        <v>0.964332892998679</v>
      </c>
      <c r="K40" s="42">
        <v>1489</v>
      </c>
      <c r="L40" s="23">
        <f t="shared" si="4"/>
        <v>25</v>
      </c>
      <c r="M40" s="45"/>
      <c r="N40" s="45"/>
      <c r="O40" s="45"/>
      <c r="P40" s="46">
        <v>25</v>
      </c>
      <c r="Q40" s="47">
        <v>210</v>
      </c>
      <c r="R40" s="29">
        <f t="shared" si="1"/>
        <v>22</v>
      </c>
      <c r="S40" s="42">
        <v>114</v>
      </c>
    </row>
    <row r="41" spans="1:19" ht="12" customHeight="1">
      <c r="A41" s="316" t="s">
        <v>68</v>
      </c>
      <c r="B41" s="316" t="s">
        <v>25</v>
      </c>
      <c r="C41" s="117">
        <v>2012</v>
      </c>
      <c r="D41" s="124"/>
      <c r="E41" s="126">
        <v>244</v>
      </c>
      <c r="F41" s="145"/>
      <c r="G41" s="81">
        <f>E41+D41</f>
        <v>244</v>
      </c>
      <c r="H41" s="70">
        <f t="shared" si="0"/>
        <v>244</v>
      </c>
      <c r="I41" s="126">
        <v>244</v>
      </c>
      <c r="J41" s="111">
        <f t="shared" si="3"/>
        <v>1</v>
      </c>
      <c r="K41" s="135">
        <v>244</v>
      </c>
      <c r="L41" s="72">
        <f>M41+N41+O41+P41</f>
        <v>0</v>
      </c>
      <c r="M41" s="139"/>
      <c r="N41" s="139"/>
      <c r="O41" s="139"/>
      <c r="P41" s="140"/>
      <c r="Q41" s="97" t="s">
        <v>22</v>
      </c>
      <c r="R41" s="81">
        <f>SUM(G41-H41)</f>
        <v>0</v>
      </c>
      <c r="S41" s="96" t="s">
        <v>22</v>
      </c>
    </row>
    <row r="42" spans="1:19" ht="12" customHeight="1">
      <c r="A42" s="317"/>
      <c r="B42" s="317"/>
      <c r="C42" s="118">
        <v>2013</v>
      </c>
      <c r="D42" s="127"/>
      <c r="E42" s="128">
        <v>203</v>
      </c>
      <c r="F42" s="146"/>
      <c r="G42" s="78">
        <f t="shared" si="2"/>
        <v>203</v>
      </c>
      <c r="H42" s="74">
        <f t="shared" si="0"/>
        <v>203</v>
      </c>
      <c r="I42" s="128">
        <v>203</v>
      </c>
      <c r="J42" s="112">
        <f t="shared" si="3"/>
        <v>1</v>
      </c>
      <c r="K42" s="136">
        <v>203</v>
      </c>
      <c r="L42" s="76">
        <f>M42+N42+O42+P42</f>
        <v>0</v>
      </c>
      <c r="M42" s="128"/>
      <c r="N42" s="128"/>
      <c r="O42" s="128"/>
      <c r="P42" s="150"/>
      <c r="Q42" s="97" t="s">
        <v>22</v>
      </c>
      <c r="R42" s="78">
        <f t="shared" si="1"/>
        <v>0</v>
      </c>
      <c r="S42" s="96" t="s">
        <v>22</v>
      </c>
    </row>
    <row r="43" spans="1:19" ht="12" customHeight="1" thickBot="1">
      <c r="A43" s="318"/>
      <c r="B43" s="318"/>
      <c r="C43" s="114">
        <v>2014</v>
      </c>
      <c r="D43" s="98">
        <v>0</v>
      </c>
      <c r="E43" s="40">
        <v>210</v>
      </c>
      <c r="F43" s="115"/>
      <c r="G43" s="29">
        <f aca="true" t="shared" si="10" ref="G43:G54">E43+D43</f>
        <v>210</v>
      </c>
      <c r="H43" s="110">
        <f t="shared" si="0"/>
        <v>210</v>
      </c>
      <c r="I43" s="40">
        <v>210</v>
      </c>
      <c r="J43" s="122">
        <f t="shared" si="3"/>
        <v>1</v>
      </c>
      <c r="K43" s="114">
        <v>210</v>
      </c>
      <c r="L43" s="76">
        <f>M43+N43+O43+P43</f>
        <v>0</v>
      </c>
      <c r="M43" s="40"/>
      <c r="N43" s="40"/>
      <c r="O43" s="40"/>
      <c r="P43" s="43"/>
      <c r="Q43" s="12" t="s">
        <v>22</v>
      </c>
      <c r="R43" s="34">
        <f>SUM(G43-H43)</f>
        <v>0</v>
      </c>
      <c r="S43" s="13" t="s">
        <v>22</v>
      </c>
    </row>
    <row r="44" spans="1:19" ht="12" customHeight="1">
      <c r="A44" s="316" t="s">
        <v>59</v>
      </c>
      <c r="B44" s="316" t="s">
        <v>26</v>
      </c>
      <c r="C44" s="117">
        <v>2012</v>
      </c>
      <c r="D44" s="129"/>
      <c r="E44" s="126"/>
      <c r="F44" s="145"/>
      <c r="G44" s="81">
        <f t="shared" si="10"/>
        <v>0</v>
      </c>
      <c r="H44" s="70">
        <f aca="true" t="shared" si="11" ref="H44:H54">K44+L44</f>
        <v>0</v>
      </c>
      <c r="I44" s="126"/>
      <c r="J44" s="71">
        <f t="shared" si="3"/>
        <v>0</v>
      </c>
      <c r="K44" s="133"/>
      <c r="L44" s="72">
        <f t="shared" si="4"/>
        <v>0</v>
      </c>
      <c r="M44" s="139"/>
      <c r="N44" s="139"/>
      <c r="O44" s="139"/>
      <c r="P44" s="140"/>
      <c r="Q44" s="141"/>
      <c r="R44" s="119">
        <f aca="true" t="shared" si="12" ref="R44:R54">SUM(G44-H44)</f>
        <v>0</v>
      </c>
      <c r="S44" s="133"/>
    </row>
    <row r="45" spans="1:19" ht="12" customHeight="1">
      <c r="A45" s="317"/>
      <c r="B45" s="317"/>
      <c r="C45" s="118">
        <v>2013</v>
      </c>
      <c r="D45" s="130"/>
      <c r="E45" s="128"/>
      <c r="F45" s="146"/>
      <c r="G45" s="78">
        <f t="shared" si="10"/>
        <v>0</v>
      </c>
      <c r="H45" s="74">
        <f t="shared" si="11"/>
        <v>0</v>
      </c>
      <c r="I45" s="128"/>
      <c r="J45" s="75">
        <f t="shared" si="3"/>
        <v>0</v>
      </c>
      <c r="K45" s="134"/>
      <c r="L45" s="76">
        <f t="shared" si="4"/>
        <v>0</v>
      </c>
      <c r="M45" s="142"/>
      <c r="N45" s="142"/>
      <c r="O45" s="142"/>
      <c r="P45" s="143"/>
      <c r="Q45" s="144"/>
      <c r="R45" s="73">
        <f t="shared" si="12"/>
        <v>0</v>
      </c>
      <c r="S45" s="134"/>
    </row>
    <row r="46" spans="1:19" ht="12" customHeight="1" thickBot="1">
      <c r="A46" s="318"/>
      <c r="B46" s="318"/>
      <c r="C46" s="114">
        <v>2014</v>
      </c>
      <c r="D46" s="50"/>
      <c r="E46" s="40"/>
      <c r="F46" s="115"/>
      <c r="G46" s="29">
        <f t="shared" si="10"/>
        <v>0</v>
      </c>
      <c r="H46" s="110">
        <f t="shared" si="11"/>
        <v>0</v>
      </c>
      <c r="I46" s="40"/>
      <c r="J46" s="32">
        <f t="shared" si="3"/>
        <v>0</v>
      </c>
      <c r="K46" s="41"/>
      <c r="L46" s="23">
        <f t="shared" si="4"/>
        <v>0</v>
      </c>
      <c r="M46" s="40"/>
      <c r="N46" s="40"/>
      <c r="O46" s="40"/>
      <c r="P46" s="43"/>
      <c r="Q46" s="44"/>
      <c r="R46" s="29">
        <f t="shared" si="12"/>
        <v>0</v>
      </c>
      <c r="S46" s="41"/>
    </row>
    <row r="47" spans="1:19" ht="12" customHeight="1">
      <c r="A47" s="316" t="s">
        <v>65</v>
      </c>
      <c r="B47" s="316" t="s">
        <v>77</v>
      </c>
      <c r="C47" s="117">
        <v>2012</v>
      </c>
      <c r="D47" s="129"/>
      <c r="E47" s="126"/>
      <c r="F47" s="145"/>
      <c r="G47" s="81">
        <f t="shared" si="10"/>
        <v>0</v>
      </c>
      <c r="H47" s="70">
        <f t="shared" si="11"/>
        <v>0</v>
      </c>
      <c r="I47" s="126"/>
      <c r="J47" s="71">
        <f t="shared" si="3"/>
        <v>0</v>
      </c>
      <c r="K47" s="134"/>
      <c r="L47" s="72">
        <f t="shared" si="4"/>
        <v>0</v>
      </c>
      <c r="M47" s="139"/>
      <c r="N47" s="139"/>
      <c r="O47" s="139"/>
      <c r="P47" s="140"/>
      <c r="Q47" s="144"/>
      <c r="R47" s="73">
        <f t="shared" si="12"/>
        <v>0</v>
      </c>
      <c r="S47" s="134"/>
    </row>
    <row r="48" spans="1:19" ht="12" customHeight="1">
      <c r="A48" s="317"/>
      <c r="B48" s="317"/>
      <c r="C48" s="118">
        <v>2013</v>
      </c>
      <c r="D48" s="130"/>
      <c r="E48" s="128"/>
      <c r="F48" s="146"/>
      <c r="G48" s="78">
        <f t="shared" si="10"/>
        <v>0</v>
      </c>
      <c r="H48" s="74">
        <f t="shared" si="11"/>
        <v>0</v>
      </c>
      <c r="I48" s="128"/>
      <c r="J48" s="75">
        <f t="shared" si="3"/>
        <v>0</v>
      </c>
      <c r="K48" s="134"/>
      <c r="L48" s="76">
        <f t="shared" si="4"/>
        <v>0</v>
      </c>
      <c r="M48" s="142"/>
      <c r="N48" s="142"/>
      <c r="O48" s="142"/>
      <c r="P48" s="143"/>
      <c r="Q48" s="144"/>
      <c r="R48" s="73">
        <f t="shared" si="12"/>
        <v>0</v>
      </c>
      <c r="S48" s="134"/>
    </row>
    <row r="49" spans="1:19" ht="12" customHeight="1" thickBot="1">
      <c r="A49" s="318"/>
      <c r="B49" s="318"/>
      <c r="C49" s="114">
        <v>2014</v>
      </c>
      <c r="D49" s="38"/>
      <c r="E49" s="39"/>
      <c r="F49" s="180"/>
      <c r="G49" s="31">
        <f t="shared" si="10"/>
        <v>0</v>
      </c>
      <c r="H49" s="25">
        <f t="shared" si="11"/>
        <v>0</v>
      </c>
      <c r="I49" s="39"/>
      <c r="J49" s="30">
        <f t="shared" si="3"/>
        <v>0</v>
      </c>
      <c r="K49" s="41"/>
      <c r="L49" s="23">
        <f t="shared" si="4"/>
        <v>0</v>
      </c>
      <c r="M49" s="40"/>
      <c r="N49" s="40"/>
      <c r="O49" s="40"/>
      <c r="P49" s="43"/>
      <c r="Q49" s="44"/>
      <c r="R49" s="29">
        <f t="shared" si="12"/>
        <v>0</v>
      </c>
      <c r="S49" s="41"/>
    </row>
    <row r="50" spans="1:19" ht="12" customHeight="1">
      <c r="A50" s="316" t="s">
        <v>66</v>
      </c>
      <c r="B50" s="316" t="s">
        <v>27</v>
      </c>
      <c r="C50" s="117">
        <v>2012</v>
      </c>
      <c r="D50" s="129"/>
      <c r="E50" s="126"/>
      <c r="F50" s="145"/>
      <c r="G50" s="81">
        <f t="shared" si="10"/>
        <v>0</v>
      </c>
      <c r="H50" s="194">
        <f t="shared" si="11"/>
        <v>0</v>
      </c>
      <c r="I50" s="126"/>
      <c r="J50" s="71">
        <f t="shared" si="3"/>
        <v>0</v>
      </c>
      <c r="K50" s="268"/>
      <c r="L50" s="72">
        <f t="shared" si="4"/>
        <v>0</v>
      </c>
      <c r="M50" s="139"/>
      <c r="N50" s="139"/>
      <c r="O50" s="139"/>
      <c r="P50" s="140"/>
      <c r="Q50" s="268"/>
      <c r="R50" s="119">
        <f t="shared" si="12"/>
        <v>0</v>
      </c>
      <c r="S50" s="268"/>
    </row>
    <row r="51" spans="1:19" ht="12" customHeight="1">
      <c r="A51" s="317"/>
      <c r="B51" s="317"/>
      <c r="C51" s="118">
        <v>2013</v>
      </c>
      <c r="D51" s="130"/>
      <c r="E51" s="128"/>
      <c r="F51" s="146"/>
      <c r="G51" s="78">
        <f t="shared" si="10"/>
        <v>0</v>
      </c>
      <c r="H51" s="195">
        <f t="shared" si="11"/>
        <v>0</v>
      </c>
      <c r="I51" s="128"/>
      <c r="J51" s="75">
        <f t="shared" si="3"/>
        <v>0</v>
      </c>
      <c r="K51" s="269"/>
      <c r="L51" s="76">
        <f t="shared" si="4"/>
        <v>0</v>
      </c>
      <c r="M51" s="142"/>
      <c r="N51" s="142"/>
      <c r="O51" s="142"/>
      <c r="P51" s="143"/>
      <c r="Q51" s="269"/>
      <c r="R51" s="73">
        <f t="shared" si="12"/>
        <v>0</v>
      </c>
      <c r="S51" s="269"/>
    </row>
    <row r="52" spans="1:19" ht="12" customHeight="1" thickBot="1">
      <c r="A52" s="318"/>
      <c r="B52" s="318"/>
      <c r="C52" s="114">
        <v>2014</v>
      </c>
      <c r="D52" s="270"/>
      <c r="E52" s="39"/>
      <c r="F52" s="106"/>
      <c r="G52" s="31">
        <f t="shared" si="10"/>
        <v>0</v>
      </c>
      <c r="H52" s="22">
        <f t="shared" si="11"/>
        <v>0</v>
      </c>
      <c r="I52" s="39"/>
      <c r="J52" s="30">
        <f t="shared" si="3"/>
        <v>0</v>
      </c>
      <c r="K52" s="271"/>
      <c r="L52" s="22">
        <f t="shared" si="4"/>
        <v>0</v>
      </c>
      <c r="M52" s="39"/>
      <c r="N52" s="39"/>
      <c r="O52" s="39"/>
      <c r="P52" s="106"/>
      <c r="Q52" s="271"/>
      <c r="R52" s="31">
        <f t="shared" si="12"/>
        <v>0</v>
      </c>
      <c r="S52" s="271"/>
    </row>
    <row r="53" spans="1:19" ht="12" customHeight="1">
      <c r="A53" s="364" t="s">
        <v>133</v>
      </c>
      <c r="B53" s="316" t="s">
        <v>28</v>
      </c>
      <c r="C53" s="117">
        <v>2012</v>
      </c>
      <c r="D53" s="124"/>
      <c r="E53" s="126"/>
      <c r="F53" s="152"/>
      <c r="G53" s="278">
        <f t="shared" si="10"/>
        <v>0</v>
      </c>
      <c r="H53" s="280">
        <f t="shared" si="11"/>
        <v>0</v>
      </c>
      <c r="I53" s="126"/>
      <c r="J53" s="281">
        <f t="shared" si="3"/>
        <v>0</v>
      </c>
      <c r="K53" s="135"/>
      <c r="L53" s="280">
        <f t="shared" si="4"/>
        <v>0</v>
      </c>
      <c r="M53" s="126"/>
      <c r="N53" s="126"/>
      <c r="O53" s="126"/>
      <c r="P53" s="152"/>
      <c r="Q53" s="135"/>
      <c r="R53" s="278">
        <f t="shared" si="12"/>
        <v>0</v>
      </c>
      <c r="S53" s="135"/>
    </row>
    <row r="54" spans="1:19" ht="12" customHeight="1">
      <c r="A54" s="365"/>
      <c r="B54" s="317"/>
      <c r="C54" s="118">
        <v>2013</v>
      </c>
      <c r="D54" s="127"/>
      <c r="E54" s="128"/>
      <c r="F54" s="150"/>
      <c r="G54" s="279">
        <f t="shared" si="10"/>
        <v>0</v>
      </c>
      <c r="H54" s="282">
        <f t="shared" si="11"/>
        <v>0</v>
      </c>
      <c r="I54" s="128"/>
      <c r="J54" s="283">
        <f t="shared" si="3"/>
        <v>0</v>
      </c>
      <c r="K54" s="136"/>
      <c r="L54" s="282">
        <f t="shared" si="4"/>
        <v>0</v>
      </c>
      <c r="M54" s="128"/>
      <c r="N54" s="128"/>
      <c r="O54" s="128"/>
      <c r="P54" s="150"/>
      <c r="Q54" s="136"/>
      <c r="R54" s="279">
        <f t="shared" si="12"/>
        <v>0</v>
      </c>
      <c r="S54" s="136"/>
    </row>
    <row r="55" spans="1:19" ht="12" customHeight="1" thickBot="1">
      <c r="A55" s="366"/>
      <c r="B55" s="318"/>
      <c r="C55" s="114">
        <v>2014</v>
      </c>
      <c r="D55" s="98"/>
      <c r="E55" s="40"/>
      <c r="F55" s="43"/>
      <c r="G55" s="29">
        <f>E55+D55</f>
        <v>0</v>
      </c>
      <c r="H55" s="23">
        <f>K55+L55</f>
        <v>0</v>
      </c>
      <c r="I55" s="40"/>
      <c r="J55" s="32">
        <f t="shared" si="3"/>
        <v>0</v>
      </c>
      <c r="K55" s="114"/>
      <c r="L55" s="23">
        <f>M55+N55+O55+P55</f>
        <v>0</v>
      </c>
      <c r="M55" s="40"/>
      <c r="N55" s="40"/>
      <c r="O55" s="40"/>
      <c r="P55" s="43"/>
      <c r="Q55" s="114"/>
      <c r="R55" s="29">
        <f>SUM(G55-H55)</f>
        <v>0</v>
      </c>
      <c r="S55" s="114"/>
    </row>
    <row r="56" spans="1:19" ht="12" customHeight="1">
      <c r="A56" s="327" t="s">
        <v>75</v>
      </c>
      <c r="B56" s="316" t="s">
        <v>29</v>
      </c>
      <c r="C56" s="117">
        <v>2012</v>
      </c>
      <c r="D56" s="164">
        <f aca="true" t="shared" si="13" ref="D56:I56">D35+D38+D41+D44+D47+D50+D53</f>
        <v>0</v>
      </c>
      <c r="E56" s="172">
        <f t="shared" si="13"/>
        <v>2294</v>
      </c>
      <c r="F56" s="173">
        <f t="shared" si="13"/>
        <v>0</v>
      </c>
      <c r="G56" s="275">
        <f t="shared" si="13"/>
        <v>2294</v>
      </c>
      <c r="H56" s="276">
        <f t="shared" si="13"/>
        <v>2228</v>
      </c>
      <c r="I56" s="273">
        <f t="shared" si="13"/>
        <v>2212</v>
      </c>
      <c r="J56" s="277">
        <f>IF(H56&lt;&gt;0,I56/H56,0)</f>
        <v>0.992818671454219</v>
      </c>
      <c r="K56" s="165">
        <f>K35+K38+K41+K44+K47+K50+K53</f>
        <v>2038</v>
      </c>
      <c r="L56" s="164">
        <f>L35+L38+L41+L44+L47+L50+L53</f>
        <v>190</v>
      </c>
      <c r="M56" s="172">
        <f>M35+M38+M41+M44+M47+M50+M53</f>
        <v>30</v>
      </c>
      <c r="N56" s="172">
        <f>N35+N38+N41+N44+N47+N50+N53</f>
        <v>12</v>
      </c>
      <c r="O56" s="172">
        <f aca="true" t="shared" si="14" ref="O56:P58">O35+O38+O41+O44+O47+O50+O53</f>
        <v>63</v>
      </c>
      <c r="P56" s="173">
        <f t="shared" si="14"/>
        <v>85</v>
      </c>
      <c r="Q56" s="165">
        <f>Q35+Q38+Q44+Q47+Q50+Q53</f>
        <v>625</v>
      </c>
      <c r="R56" s="275">
        <f>R35+R38+R41+R44+R47+R50+R53</f>
        <v>66</v>
      </c>
      <c r="S56" s="275">
        <f>S35+S38+S44+S47+S50+S53</f>
        <v>274</v>
      </c>
    </row>
    <row r="57" spans="1:19" ht="12" customHeight="1">
      <c r="A57" s="328"/>
      <c r="B57" s="317"/>
      <c r="C57" s="118">
        <v>2013</v>
      </c>
      <c r="D57" s="272">
        <f aca="true" t="shared" si="15" ref="D57:F58">D36+D39+D42+D45+D48+D51+D54</f>
        <v>66</v>
      </c>
      <c r="E57" s="273">
        <f t="shared" si="15"/>
        <v>1654</v>
      </c>
      <c r="F57" s="274">
        <f t="shared" si="15"/>
        <v>0</v>
      </c>
      <c r="G57" s="275">
        <f aca="true" t="shared" si="16" ref="G57:I58">G36+G39+G42+G45+G48+G51+G54</f>
        <v>1720</v>
      </c>
      <c r="H57" s="276">
        <f t="shared" si="16"/>
        <v>1618</v>
      </c>
      <c r="I57" s="273">
        <f t="shared" si="16"/>
        <v>1575</v>
      </c>
      <c r="J57" s="112">
        <f t="shared" si="3"/>
        <v>0.9734239802224969</v>
      </c>
      <c r="K57" s="287">
        <f aca="true" t="shared" si="17" ref="K57:N58">K36+K39+K42+K45+K48+K51+K54</f>
        <v>1458</v>
      </c>
      <c r="L57" s="272">
        <f t="shared" si="17"/>
        <v>160</v>
      </c>
      <c r="M57" s="273">
        <f t="shared" si="17"/>
        <v>34</v>
      </c>
      <c r="N57" s="273">
        <f t="shared" si="17"/>
        <v>17</v>
      </c>
      <c r="O57" s="176">
        <f t="shared" si="14"/>
        <v>64</v>
      </c>
      <c r="P57" s="177">
        <f t="shared" si="14"/>
        <v>45</v>
      </c>
      <c r="Q57" s="287">
        <f>Q36+Q39+Q45+Q48+Q51+Q54</f>
        <v>1018</v>
      </c>
      <c r="R57" s="275">
        <f>R36+R39+R42+R45+R48+R51+R54</f>
        <v>102</v>
      </c>
      <c r="S57" s="275">
        <f>S36+S39+S45+S48+S51+S54</f>
        <v>266</v>
      </c>
    </row>
    <row r="58" spans="1:19" ht="12" customHeight="1" thickBot="1">
      <c r="A58" s="328"/>
      <c r="B58" s="318"/>
      <c r="C58" s="114">
        <v>2014</v>
      </c>
      <c r="D58" s="284">
        <f t="shared" si="15"/>
        <v>102</v>
      </c>
      <c r="E58" s="285">
        <f t="shared" si="15"/>
        <v>1915</v>
      </c>
      <c r="F58" s="286">
        <f t="shared" si="15"/>
        <v>0</v>
      </c>
      <c r="G58" s="275">
        <f t="shared" si="16"/>
        <v>2017</v>
      </c>
      <c r="H58" s="276">
        <f t="shared" si="16"/>
        <v>1915</v>
      </c>
      <c r="I58" s="273">
        <f t="shared" si="16"/>
        <v>1814</v>
      </c>
      <c r="J58" s="244">
        <f t="shared" si="3"/>
        <v>0.9472584856396867</v>
      </c>
      <c r="K58" s="288">
        <f t="shared" si="17"/>
        <v>1732</v>
      </c>
      <c r="L58" s="284">
        <f>L37+L40+L43+L46+L49+L52+L55</f>
        <v>183</v>
      </c>
      <c r="M58" s="285">
        <f>M37+M40+M43+M46+M49+M52+M55</f>
        <v>43</v>
      </c>
      <c r="N58" s="285">
        <f t="shared" si="17"/>
        <v>15</v>
      </c>
      <c r="O58" s="178">
        <f t="shared" si="14"/>
        <v>93</v>
      </c>
      <c r="P58" s="179">
        <f t="shared" si="14"/>
        <v>32</v>
      </c>
      <c r="Q58" s="288">
        <f>Q37+Q40+Q46+Q49+Q52+Q55</f>
        <v>980</v>
      </c>
      <c r="R58" s="275">
        <f>R37+R40+R43+R46+R49+R52+R55</f>
        <v>102</v>
      </c>
      <c r="S58" s="275">
        <f>S37+S40+S46+S49+S52+S55</f>
        <v>176</v>
      </c>
    </row>
    <row r="59" spans="1:19" ht="12" customHeight="1">
      <c r="A59" s="361" t="s">
        <v>76</v>
      </c>
      <c r="B59" s="316" t="s">
        <v>36</v>
      </c>
      <c r="C59" s="117">
        <v>2012</v>
      </c>
      <c r="D59" s="200">
        <f aca="true" t="shared" si="18" ref="D59:I61">SUM(D32+D56)</f>
        <v>0</v>
      </c>
      <c r="E59" s="201">
        <f t="shared" si="18"/>
        <v>2294</v>
      </c>
      <c r="F59" s="202">
        <f t="shared" si="18"/>
        <v>0</v>
      </c>
      <c r="G59" s="230">
        <f t="shared" si="18"/>
        <v>2294</v>
      </c>
      <c r="H59" s="234">
        <f t="shared" si="18"/>
        <v>2228</v>
      </c>
      <c r="I59" s="235">
        <f t="shared" si="18"/>
        <v>2212</v>
      </c>
      <c r="J59" s="236">
        <f t="shared" si="3"/>
        <v>0.992818671454219</v>
      </c>
      <c r="K59" s="239">
        <f>SUM(K32+K56)</f>
        <v>2038</v>
      </c>
      <c r="L59" s="200">
        <f aca="true" t="shared" si="19" ref="L59:Q59">SUM(L32+L56)</f>
        <v>190</v>
      </c>
      <c r="M59" s="201">
        <f t="shared" si="19"/>
        <v>30</v>
      </c>
      <c r="N59" s="201">
        <f t="shared" si="19"/>
        <v>12</v>
      </c>
      <c r="O59" s="201">
        <f t="shared" si="19"/>
        <v>63</v>
      </c>
      <c r="P59" s="245">
        <f t="shared" si="19"/>
        <v>85</v>
      </c>
      <c r="Q59" s="233">
        <f t="shared" si="19"/>
        <v>625</v>
      </c>
      <c r="R59" s="203">
        <f aca="true" t="shared" si="20" ref="R59:S61">SUM(R32+R56)</f>
        <v>66</v>
      </c>
      <c r="S59" s="204">
        <f t="shared" si="20"/>
        <v>274</v>
      </c>
    </row>
    <row r="60" spans="1:19" ht="12" customHeight="1">
      <c r="A60" s="362"/>
      <c r="B60" s="317"/>
      <c r="C60" s="118">
        <v>2013</v>
      </c>
      <c r="D60" s="205">
        <f t="shared" si="18"/>
        <v>66</v>
      </c>
      <c r="E60" s="206">
        <f t="shared" si="18"/>
        <v>1654</v>
      </c>
      <c r="F60" s="207">
        <f t="shared" si="18"/>
        <v>0</v>
      </c>
      <c r="G60" s="231">
        <f t="shared" si="18"/>
        <v>1720</v>
      </c>
      <c r="H60" s="205">
        <f t="shared" si="18"/>
        <v>1618</v>
      </c>
      <c r="I60" s="206">
        <f t="shared" si="18"/>
        <v>1575</v>
      </c>
      <c r="J60" s="237">
        <f t="shared" si="3"/>
        <v>0.9734239802224969</v>
      </c>
      <c r="K60" s="240">
        <f>SUM(K33+K57)</f>
        <v>1458</v>
      </c>
      <c r="L60" s="205">
        <f aca="true" t="shared" si="21" ref="L60:Q60">SUM(L33+L57)</f>
        <v>160</v>
      </c>
      <c r="M60" s="206">
        <f>SUM(M33+M57)</f>
        <v>34</v>
      </c>
      <c r="N60" s="206">
        <f t="shared" si="21"/>
        <v>17</v>
      </c>
      <c r="O60" s="206">
        <f t="shared" si="21"/>
        <v>64</v>
      </c>
      <c r="P60" s="210">
        <f t="shared" si="21"/>
        <v>45</v>
      </c>
      <c r="Q60" s="209">
        <f t="shared" si="21"/>
        <v>1018</v>
      </c>
      <c r="R60" s="208">
        <f t="shared" si="20"/>
        <v>102</v>
      </c>
      <c r="S60" s="211">
        <f t="shared" si="20"/>
        <v>266</v>
      </c>
    </row>
    <row r="61" spans="1:19" ht="12" customHeight="1" thickBot="1">
      <c r="A61" s="363"/>
      <c r="B61" s="318"/>
      <c r="C61" s="114">
        <v>2014</v>
      </c>
      <c r="D61" s="223">
        <f t="shared" si="18"/>
        <v>102</v>
      </c>
      <c r="E61" s="224">
        <f t="shared" si="18"/>
        <v>1915</v>
      </c>
      <c r="F61" s="225">
        <f t="shared" si="18"/>
        <v>0</v>
      </c>
      <c r="G61" s="232">
        <f t="shared" si="18"/>
        <v>2017</v>
      </c>
      <c r="H61" s="212">
        <f t="shared" si="18"/>
        <v>1915</v>
      </c>
      <c r="I61" s="213">
        <f t="shared" si="18"/>
        <v>1814</v>
      </c>
      <c r="J61" s="238">
        <f>IF(H61&lt;&gt;0,I61/H61,0)</f>
        <v>0.9472584856396867</v>
      </c>
      <c r="K61" s="241">
        <f>SUM(K34+K58)</f>
        <v>1732</v>
      </c>
      <c r="L61" s="212">
        <f aca="true" t="shared" si="22" ref="L61:Q61">SUM(L34+L58)</f>
        <v>183</v>
      </c>
      <c r="M61" s="213">
        <f t="shared" si="22"/>
        <v>43</v>
      </c>
      <c r="N61" s="213">
        <f t="shared" si="22"/>
        <v>15</v>
      </c>
      <c r="O61" s="213">
        <f t="shared" si="22"/>
        <v>93</v>
      </c>
      <c r="P61" s="216">
        <f t="shared" si="22"/>
        <v>32</v>
      </c>
      <c r="Q61" s="215">
        <f t="shared" si="22"/>
        <v>980</v>
      </c>
      <c r="R61" s="214">
        <f>SUM(R34+R58)</f>
        <v>102</v>
      </c>
      <c r="S61" s="217">
        <f t="shared" si="20"/>
        <v>176</v>
      </c>
    </row>
    <row r="62" spans="1:19" ht="12" customHeight="1" thickBot="1">
      <c r="A62" s="317" t="s">
        <v>86</v>
      </c>
      <c r="B62" s="316" t="s">
        <v>82</v>
      </c>
      <c r="C62" s="117">
        <v>2012</v>
      </c>
      <c r="D62" s="226"/>
      <c r="E62" s="51"/>
      <c r="F62" s="227"/>
      <c r="G62" s="220">
        <v>19</v>
      </c>
      <c r="H62" s="2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5" customHeight="1" thickBot="1">
      <c r="A63" s="317"/>
      <c r="B63" s="317"/>
      <c r="C63" s="118">
        <v>2013</v>
      </c>
      <c r="D63" s="228"/>
      <c r="E63" s="26"/>
      <c r="F63" s="27"/>
      <c r="G63" s="221">
        <v>19</v>
      </c>
      <c r="H63" s="24"/>
      <c r="I63" s="14"/>
      <c r="J63" s="5"/>
      <c r="K63" s="338" t="s">
        <v>109</v>
      </c>
      <c r="L63" s="339"/>
      <c r="M63" s="14"/>
      <c r="N63" s="15" t="s">
        <v>30</v>
      </c>
      <c r="O63" s="16"/>
      <c r="P63" s="16"/>
      <c r="Q63" s="16"/>
      <c r="R63" s="16"/>
      <c r="S63" s="17"/>
    </row>
    <row r="64" spans="1:19" ht="12" customHeight="1" thickBot="1">
      <c r="A64" s="318"/>
      <c r="B64" s="318"/>
      <c r="C64" s="114">
        <v>2014</v>
      </c>
      <c r="D64" s="229"/>
      <c r="E64" s="52"/>
      <c r="F64" s="28"/>
      <c r="G64" s="222">
        <v>18</v>
      </c>
      <c r="H64" s="24"/>
      <c r="I64" s="14"/>
      <c r="J64" s="8" t="s">
        <v>3</v>
      </c>
      <c r="K64" s="340"/>
      <c r="L64" s="341"/>
      <c r="M64" s="14"/>
      <c r="N64" s="18" t="s">
        <v>3</v>
      </c>
      <c r="O64" s="19" t="s">
        <v>31</v>
      </c>
      <c r="P64" s="20" t="s">
        <v>32</v>
      </c>
      <c r="Q64" s="20" t="s">
        <v>33</v>
      </c>
      <c r="R64" s="20" t="s">
        <v>34</v>
      </c>
      <c r="S64" s="21" t="s">
        <v>35</v>
      </c>
    </row>
    <row r="65" spans="1:19" ht="15" customHeight="1" thickBot="1">
      <c r="A65" s="327" t="s">
        <v>122</v>
      </c>
      <c r="B65" s="316" t="s">
        <v>83</v>
      </c>
      <c r="C65" s="117">
        <v>2012</v>
      </c>
      <c r="D65" s="26"/>
      <c r="E65" s="26"/>
      <c r="F65" s="26"/>
      <c r="G65" s="35">
        <f>IF(G62&lt;&gt;0,G59/L2/G62,0)</f>
        <v>10.06140350877193</v>
      </c>
      <c r="H65" s="184">
        <f>IF(G62&lt;&gt;0,H59/L2/G62,0)</f>
        <v>9.771929824561402</v>
      </c>
      <c r="I65" s="14"/>
      <c r="J65" s="11"/>
      <c r="K65" s="342"/>
      <c r="L65" s="343"/>
      <c r="M65" s="14"/>
      <c r="N65" s="117">
        <v>2012</v>
      </c>
      <c r="O65" s="157"/>
      <c r="P65" s="158"/>
      <c r="Q65" s="128"/>
      <c r="R65" s="128"/>
      <c r="S65" s="150"/>
    </row>
    <row r="66" spans="1:19" ht="12" customHeight="1">
      <c r="A66" s="328"/>
      <c r="B66" s="317"/>
      <c r="C66" s="118">
        <v>2013</v>
      </c>
      <c r="D66" s="26"/>
      <c r="E66" s="26"/>
      <c r="F66" s="26"/>
      <c r="G66" s="36">
        <f>IF(G63&lt;&gt;0,G60/L2/G63,0)</f>
        <v>7.543859649122807</v>
      </c>
      <c r="H66" s="185">
        <f>IF(G63&lt;&gt;0,H60/L2/G63,0)</f>
        <v>7.0964912280701755</v>
      </c>
      <c r="I66" s="14"/>
      <c r="J66" s="117">
        <v>2012</v>
      </c>
      <c r="K66" s="155"/>
      <c r="L66" s="156"/>
      <c r="M66" s="14"/>
      <c r="N66" s="118">
        <v>2013</v>
      </c>
      <c r="O66" s="157"/>
      <c r="P66" s="142"/>
      <c r="Q66" s="142"/>
      <c r="R66" s="142"/>
      <c r="S66" s="143"/>
    </row>
    <row r="67" spans="1:19" ht="12" customHeight="1" thickBot="1">
      <c r="A67" s="329"/>
      <c r="B67" s="318"/>
      <c r="C67" s="114">
        <v>2014</v>
      </c>
      <c r="D67" s="26"/>
      <c r="E67" s="26"/>
      <c r="F67" s="26"/>
      <c r="G67" s="37">
        <f>IF(G64&lt;&gt;0,G61/L2/G64,0)</f>
        <v>9.337962962962964</v>
      </c>
      <c r="H67" s="186">
        <f>IF(G64&lt;&gt;0,H61/L2/G64,0)</f>
        <v>8.86574074074074</v>
      </c>
      <c r="I67" s="14"/>
      <c r="J67" s="118">
        <v>2013</v>
      </c>
      <c r="K67" s="155"/>
      <c r="L67" s="156"/>
      <c r="M67" s="14"/>
      <c r="N67" s="114">
        <v>2014</v>
      </c>
      <c r="O67" s="50"/>
      <c r="P67" s="40"/>
      <c r="Q67" s="40"/>
      <c r="R67" s="40"/>
      <c r="S67" s="43"/>
    </row>
    <row r="68" spans="1:19" ht="13.5" thickBot="1">
      <c r="A68" s="316" t="s">
        <v>78</v>
      </c>
      <c r="B68" s="316" t="s">
        <v>84</v>
      </c>
      <c r="C68" s="117">
        <v>2012</v>
      </c>
      <c r="D68" s="226"/>
      <c r="E68" s="51"/>
      <c r="F68" s="227"/>
      <c r="G68" s="220">
        <v>0</v>
      </c>
      <c r="H68" s="33"/>
      <c r="I68" s="14"/>
      <c r="J68" s="114">
        <v>2014</v>
      </c>
      <c r="K68" s="314"/>
      <c r="L68" s="315"/>
      <c r="M68" s="14"/>
      <c r="N68" s="14"/>
      <c r="O68" s="14"/>
      <c r="P68" s="14"/>
      <c r="Q68" s="14"/>
      <c r="R68" s="14"/>
      <c r="S68" s="14"/>
    </row>
    <row r="69" spans="1:19" ht="12.75">
      <c r="A69" s="317"/>
      <c r="B69" s="317"/>
      <c r="C69" s="118">
        <v>2013</v>
      </c>
      <c r="D69" s="228"/>
      <c r="E69" s="26"/>
      <c r="F69" s="27"/>
      <c r="G69" s="221">
        <v>0</v>
      </c>
      <c r="H69" s="3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318"/>
      <c r="B70" s="318"/>
      <c r="C70" s="114">
        <v>2014</v>
      </c>
      <c r="D70" s="229"/>
      <c r="E70" s="52"/>
      <c r="F70" s="28"/>
      <c r="G70" s="222">
        <v>0</v>
      </c>
      <c r="H70" s="33"/>
      <c r="I70" s="14"/>
      <c r="J70" s="14"/>
      <c r="K70" s="14"/>
      <c r="L70" s="14"/>
      <c r="M70" s="14"/>
      <c r="S70" s="14"/>
    </row>
    <row r="71" spans="1:19" ht="13.5" thickBot="1">
      <c r="A71" s="316" t="s">
        <v>79</v>
      </c>
      <c r="B71" s="316" t="s">
        <v>107</v>
      </c>
      <c r="C71" s="117">
        <v>2012</v>
      </c>
      <c r="D71" s="26"/>
      <c r="E71" s="26"/>
      <c r="F71" s="26"/>
      <c r="G71" s="35">
        <f>IF(G68&lt;&gt;0,G32/L2/G68,0)</f>
        <v>0</v>
      </c>
      <c r="H71" s="184">
        <f>IF(G68&lt;&gt;0,H32/L2/G68,0)</f>
        <v>0</v>
      </c>
      <c r="I71" s="14"/>
      <c r="J71" s="335" t="s">
        <v>134</v>
      </c>
      <c r="K71" s="336"/>
      <c r="L71" s="336"/>
      <c r="M71" s="336"/>
      <c r="N71" s="337"/>
      <c r="O71" s="319" t="s">
        <v>135</v>
      </c>
      <c r="P71" s="320"/>
      <c r="Q71" s="14"/>
      <c r="R71" s="14"/>
      <c r="S71" s="14"/>
    </row>
    <row r="72" spans="1:19" ht="12.75">
      <c r="A72" s="317"/>
      <c r="B72" s="317"/>
      <c r="C72" s="118">
        <v>2013</v>
      </c>
      <c r="D72" s="26"/>
      <c r="E72" s="26"/>
      <c r="F72" s="26"/>
      <c r="G72" s="36">
        <f>IF(G69&lt;&gt;0,G33/L2/G69,0)</f>
        <v>0</v>
      </c>
      <c r="H72" s="185">
        <f>IF(G69&lt;&gt;0,H33/L2/G69,0)</f>
        <v>0</v>
      </c>
      <c r="I72" s="14"/>
      <c r="J72" s="297" t="s">
        <v>3</v>
      </c>
      <c r="K72" s="300" t="s">
        <v>132</v>
      </c>
      <c r="L72" s="301"/>
      <c r="M72" s="301" t="s">
        <v>131</v>
      </c>
      <c r="N72" s="306"/>
      <c r="O72" s="321"/>
      <c r="P72" s="322"/>
      <c r="Q72" s="14"/>
      <c r="R72" s="14"/>
      <c r="S72" s="14"/>
    </row>
    <row r="73" spans="1:19" ht="13.5" thickBot="1">
      <c r="A73" s="318"/>
      <c r="B73" s="318"/>
      <c r="C73" s="114">
        <v>2014</v>
      </c>
      <c r="D73" s="26"/>
      <c r="E73" s="26"/>
      <c r="F73" s="26"/>
      <c r="G73" s="37">
        <f>IF(G70&lt;&gt;0,G34/L2/G70,0)</f>
        <v>0</v>
      </c>
      <c r="H73" s="186">
        <f>IF(G70&lt;&gt;0,H34/L2/G70,0)</f>
        <v>0</v>
      </c>
      <c r="I73" s="14"/>
      <c r="J73" s="298"/>
      <c r="K73" s="302"/>
      <c r="L73" s="303"/>
      <c r="M73" s="303"/>
      <c r="N73" s="307"/>
      <c r="O73" s="321"/>
      <c r="P73" s="322"/>
      <c r="Q73" s="14"/>
      <c r="R73" s="14"/>
      <c r="S73" s="14"/>
    </row>
    <row r="74" spans="1:16" ht="15.75" customHeight="1" thickBot="1">
      <c r="A74" s="316" t="s">
        <v>80</v>
      </c>
      <c r="B74" s="316" t="s">
        <v>108</v>
      </c>
      <c r="C74" s="117">
        <v>2012</v>
      </c>
      <c r="D74" s="226"/>
      <c r="E74" s="51"/>
      <c r="F74" s="227"/>
      <c r="G74" s="220">
        <v>19</v>
      </c>
      <c r="J74" s="299"/>
      <c r="K74" s="304"/>
      <c r="L74" s="305"/>
      <c r="M74" s="305"/>
      <c r="N74" s="308"/>
      <c r="O74" s="323"/>
      <c r="P74" s="324"/>
    </row>
    <row r="75" spans="1:19" ht="12.75">
      <c r="A75" s="317"/>
      <c r="B75" s="317"/>
      <c r="C75" s="118">
        <v>2013</v>
      </c>
      <c r="D75" s="228"/>
      <c r="E75" s="26"/>
      <c r="F75" s="27"/>
      <c r="G75" s="221">
        <v>19</v>
      </c>
      <c r="H75" s="89"/>
      <c r="I75" s="89"/>
      <c r="J75" s="117">
        <v>2012</v>
      </c>
      <c r="K75" s="331">
        <v>679</v>
      </c>
      <c r="L75" s="332"/>
      <c r="M75" s="332">
        <v>129</v>
      </c>
      <c r="N75" s="334"/>
      <c r="O75" s="325">
        <v>0</v>
      </c>
      <c r="P75" s="326"/>
      <c r="Q75" s="89"/>
      <c r="R75" s="89"/>
      <c r="S75" s="89"/>
    </row>
    <row r="76" spans="1:19" ht="13.5" thickBot="1">
      <c r="A76" s="318"/>
      <c r="B76" s="318"/>
      <c r="C76" s="114">
        <v>2014</v>
      </c>
      <c r="D76" s="229"/>
      <c r="E76" s="52"/>
      <c r="F76" s="28"/>
      <c r="G76" s="222">
        <v>18</v>
      </c>
      <c r="H76" s="89"/>
      <c r="I76" s="89"/>
      <c r="J76" s="118">
        <v>2013</v>
      </c>
      <c r="K76" s="333">
        <v>550</v>
      </c>
      <c r="L76" s="311"/>
      <c r="M76" s="311">
        <v>67</v>
      </c>
      <c r="N76" s="312"/>
      <c r="O76" s="293"/>
      <c r="P76" s="294"/>
      <c r="S76" s="89"/>
    </row>
    <row r="77" spans="1:19" ht="13.5" thickBot="1">
      <c r="A77" s="316" t="s">
        <v>81</v>
      </c>
      <c r="B77" s="316" t="s">
        <v>136</v>
      </c>
      <c r="C77" s="117">
        <v>2012</v>
      </c>
      <c r="D77" s="26"/>
      <c r="E77" s="26"/>
      <c r="F77" s="26"/>
      <c r="G77" s="35">
        <f>IF(G74&lt;&gt;0,G56/L2/G74,0)</f>
        <v>10.06140350877193</v>
      </c>
      <c r="H77" s="184">
        <f>IF(G74&lt;&gt;0,H56/L2/G74,0)</f>
        <v>9.771929824561402</v>
      </c>
      <c r="I77" s="89"/>
      <c r="J77" s="114">
        <v>2014</v>
      </c>
      <c r="K77" s="309">
        <v>1011</v>
      </c>
      <c r="L77" s="310"/>
      <c r="M77" s="310">
        <v>70</v>
      </c>
      <c r="N77" s="313"/>
      <c r="O77" s="295">
        <v>3</v>
      </c>
      <c r="P77" s="296"/>
      <c r="Q77" s="267"/>
      <c r="R77" s="267"/>
      <c r="S77" s="89"/>
    </row>
    <row r="78" spans="1:19" ht="12.75">
      <c r="A78" s="317"/>
      <c r="B78" s="317"/>
      <c r="C78" s="118">
        <v>2013</v>
      </c>
      <c r="D78" s="26"/>
      <c r="E78" s="26"/>
      <c r="F78" s="26"/>
      <c r="G78" s="36">
        <f>IF(G75&lt;&gt;0,G57/L2/G75,0)</f>
        <v>7.543859649122807</v>
      </c>
      <c r="H78" s="185">
        <f>IF(G75&lt;&gt;0,H57/L2/G75,0)</f>
        <v>7.0964912280701755</v>
      </c>
      <c r="I78" s="89"/>
      <c r="J78" s="89"/>
      <c r="K78" s="89"/>
      <c r="L78" s="89"/>
      <c r="S78" s="89"/>
    </row>
    <row r="79" spans="1:19" ht="13.5" thickBot="1">
      <c r="A79" s="318"/>
      <c r="B79" s="318"/>
      <c r="C79" s="114">
        <v>2014</v>
      </c>
      <c r="D79" s="26"/>
      <c r="E79" s="26"/>
      <c r="F79" s="26"/>
      <c r="G79" s="37">
        <f>IF(G76&lt;&gt;0,G58/L2/G76,0)</f>
        <v>9.337962962962964</v>
      </c>
      <c r="H79" s="186">
        <f>IF(G76&lt;&gt;0,H58/L2/G76,0)</f>
        <v>8.86574074074074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</row>
    <row r="80" spans="1:19" ht="12.75">
      <c r="A80" s="316" t="s">
        <v>130</v>
      </c>
      <c r="B80" s="316" t="s">
        <v>123</v>
      </c>
      <c r="C80" s="117">
        <v>2012</v>
      </c>
      <c r="D80" s="247"/>
      <c r="E80" s="51"/>
      <c r="F80" s="255"/>
      <c r="G80" s="253">
        <v>118</v>
      </c>
      <c r="H80" s="33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</row>
    <row r="81" spans="1:19" ht="12.75">
      <c r="A81" s="317"/>
      <c r="B81" s="317"/>
      <c r="C81" s="118">
        <v>2013</v>
      </c>
      <c r="D81" s="248"/>
      <c r="E81" s="26"/>
      <c r="F81" s="256"/>
      <c r="G81" s="138">
        <v>153</v>
      </c>
      <c r="H81" s="33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</row>
    <row r="82" spans="1:19" ht="13.5" thickBot="1">
      <c r="A82" s="318"/>
      <c r="B82" s="318"/>
      <c r="C82" s="114">
        <v>2014</v>
      </c>
      <c r="D82" s="248"/>
      <c r="E82" s="26"/>
      <c r="F82" s="256"/>
      <c r="G82" s="105">
        <v>156</v>
      </c>
      <c r="H82" s="33"/>
      <c r="I82" s="89"/>
      <c r="J82" s="89"/>
      <c r="K82" s="89"/>
      <c r="L82" s="89"/>
      <c r="M82" s="89"/>
      <c r="N82" s="330" t="s">
        <v>116</v>
      </c>
      <c r="O82" s="330"/>
      <c r="P82" s="330"/>
      <c r="Q82" s="330"/>
      <c r="R82" s="330"/>
      <c r="S82" s="89"/>
    </row>
    <row r="83" spans="1:19" ht="12.75">
      <c r="A83" s="327" t="s">
        <v>129</v>
      </c>
      <c r="B83" s="316" t="s">
        <v>124</v>
      </c>
      <c r="C83" s="117">
        <v>2012</v>
      </c>
      <c r="D83" s="247"/>
      <c r="E83" s="51"/>
      <c r="F83" s="257"/>
      <c r="G83" s="250">
        <f>IF(G80&lt;&gt;0,G59/G80,0)</f>
        <v>19.440677966101696</v>
      </c>
      <c r="H83" s="35">
        <f>IF(G80&lt;&gt;0,H59/G80,0)</f>
        <v>18.88135593220339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</row>
    <row r="84" spans="1:19" ht="12.75">
      <c r="A84" s="328"/>
      <c r="B84" s="317"/>
      <c r="C84" s="118">
        <v>2013</v>
      </c>
      <c r="D84" s="248"/>
      <c r="E84" s="26"/>
      <c r="F84" s="254"/>
      <c r="G84" s="251">
        <f>IF(G81&lt;&gt;0,G60/G81,0)</f>
        <v>11.241830065359476</v>
      </c>
      <c r="H84" s="36">
        <f>IF(G81&lt;&gt;0,H60/G81,0)</f>
        <v>10.57516339869281</v>
      </c>
      <c r="I84" s="89"/>
      <c r="J84" s="89"/>
      <c r="K84" s="89"/>
      <c r="L84" s="89"/>
      <c r="Q84" s="89"/>
      <c r="R84" s="89"/>
      <c r="S84" s="89"/>
    </row>
    <row r="85" spans="1:19" ht="13.5" thickBot="1">
      <c r="A85" s="329"/>
      <c r="B85" s="318"/>
      <c r="C85" s="114">
        <v>2014</v>
      </c>
      <c r="D85" s="249"/>
      <c r="E85" s="52"/>
      <c r="F85" s="258"/>
      <c r="G85" s="252">
        <f>IF(G82&lt;&gt;0,G61/G82,0)</f>
        <v>12.929487179487179</v>
      </c>
      <c r="H85" s="37">
        <f>IF(G82&lt;&gt;0,H61/G82,0)</f>
        <v>12.275641025641026</v>
      </c>
      <c r="I85" s="89"/>
      <c r="J85" s="89"/>
      <c r="K85" s="89"/>
      <c r="L85" s="89"/>
      <c r="M85" s="90" t="s">
        <v>125</v>
      </c>
      <c r="N85" s="89"/>
      <c r="O85" s="89"/>
      <c r="P85" s="89"/>
      <c r="Q85" s="89"/>
      <c r="R85" s="89"/>
      <c r="S85" s="89"/>
    </row>
    <row r="86" spans="1:19" ht="9" customHeight="1">
      <c r="A86" s="263"/>
      <c r="B86" s="7"/>
      <c r="C86" s="246"/>
      <c r="D86" s="26"/>
      <c r="E86" s="26"/>
      <c r="F86" s="254"/>
      <c r="G86" s="33"/>
      <c r="H86" s="33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87" spans="1:19" ht="12.75">
      <c r="A87" s="90" t="s">
        <v>140</v>
      </c>
      <c r="B87" s="89"/>
      <c r="C87" s="125"/>
      <c r="D87" s="89"/>
      <c r="E87" s="89"/>
      <c r="F87" s="89"/>
      <c r="G87" s="90" t="s">
        <v>85</v>
      </c>
      <c r="H87" s="89"/>
      <c r="I87" s="89"/>
      <c r="K87" s="89"/>
      <c r="L87" s="89"/>
      <c r="M87" s="89"/>
      <c r="N87" s="89"/>
      <c r="O87" s="89"/>
      <c r="P87" s="89"/>
      <c r="Q87" s="89"/>
      <c r="R87" s="89"/>
      <c r="S87" s="89"/>
    </row>
    <row r="88" spans="1:19" ht="12.75">
      <c r="A88" s="90" t="s">
        <v>142</v>
      </c>
      <c r="B88" s="89"/>
      <c r="C88" s="125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 t="s">
        <v>55</v>
      </c>
      <c r="R88" s="89"/>
      <c r="S88" s="89"/>
    </row>
    <row r="89" spans="1:19" ht="12.75">
      <c r="A89" s="90" t="s">
        <v>141</v>
      </c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</row>
    <row r="90" spans="2:19" ht="12.75">
      <c r="B90" s="89"/>
      <c r="C90" s="90"/>
      <c r="D90" s="91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</row>
    <row r="91" spans="1:19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</row>
    <row r="93" spans="1:19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</row>
    <row r="94" spans="1:19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</row>
    <row r="95" spans="1:19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19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</row>
    <row r="100" spans="1:19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</row>
    <row r="101" spans="1:19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  <row r="102" spans="1:19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</row>
    <row r="103" spans="1:19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</row>
    <row r="104" spans="1:19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</row>
    <row r="105" spans="1:19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</sheetData>
  <sheetProtection password="D259" sheet="1" objects="1" scenarios="1"/>
  <mergeCells count="88">
    <mergeCell ref="A41:A43"/>
    <mergeCell ref="B8:B10"/>
    <mergeCell ref="B38:B40"/>
    <mergeCell ref="B35:B37"/>
    <mergeCell ref="B32:B34"/>
    <mergeCell ref="B29:B31"/>
    <mergeCell ref="B20:B22"/>
    <mergeCell ref="B17:B19"/>
    <mergeCell ref="B14:B16"/>
    <mergeCell ref="A23:A25"/>
    <mergeCell ref="A44:A46"/>
    <mergeCell ref="A56:A58"/>
    <mergeCell ref="A50:A52"/>
    <mergeCell ref="B53:B55"/>
    <mergeCell ref="B50:B52"/>
    <mergeCell ref="B47:B49"/>
    <mergeCell ref="A53:A55"/>
    <mergeCell ref="A74:A76"/>
    <mergeCell ref="B77:B79"/>
    <mergeCell ref="B74:B76"/>
    <mergeCell ref="B71:B73"/>
    <mergeCell ref="A77:A79"/>
    <mergeCell ref="A71:A73"/>
    <mergeCell ref="A38:A40"/>
    <mergeCell ref="A35:A37"/>
    <mergeCell ref="A65:A67"/>
    <mergeCell ref="B44:B46"/>
    <mergeCell ref="A62:A64"/>
    <mergeCell ref="A59:A61"/>
    <mergeCell ref="A47:A49"/>
    <mergeCell ref="B65:B67"/>
    <mergeCell ref="B62:B64"/>
    <mergeCell ref="B56:B58"/>
    <mergeCell ref="A83:A85"/>
    <mergeCell ref="B83:B85"/>
    <mergeCell ref="A80:A82"/>
    <mergeCell ref="B80:B82"/>
    <mergeCell ref="D4:D6"/>
    <mergeCell ref="E4:E6"/>
    <mergeCell ref="A14:A16"/>
    <mergeCell ref="B11:B13"/>
    <mergeCell ref="A26:A28"/>
    <mergeCell ref="B41:B43"/>
    <mergeCell ref="Q1:S1"/>
    <mergeCell ref="S4:S6"/>
    <mergeCell ref="R4:R6"/>
    <mergeCell ref="G4:G6"/>
    <mergeCell ref="Q4:Q6"/>
    <mergeCell ref="I5:J5"/>
    <mergeCell ref="K4:K6"/>
    <mergeCell ref="P5:P6"/>
    <mergeCell ref="C2:I2"/>
    <mergeCell ref="M2:O2"/>
    <mergeCell ref="H5:H6"/>
    <mergeCell ref="F4:F6"/>
    <mergeCell ref="C4:C6"/>
    <mergeCell ref="N5:N6"/>
    <mergeCell ref="O5:O6"/>
    <mergeCell ref="L5:L6"/>
    <mergeCell ref="M5:M6"/>
    <mergeCell ref="N82:R82"/>
    <mergeCell ref="K75:L75"/>
    <mergeCell ref="K76:L76"/>
    <mergeCell ref="M75:N75"/>
    <mergeCell ref="J71:N71"/>
    <mergeCell ref="A8:A10"/>
    <mergeCell ref="A11:A13"/>
    <mergeCell ref="K63:L65"/>
    <mergeCell ref="A20:A22"/>
    <mergeCell ref="B26:B28"/>
    <mergeCell ref="K68:L68"/>
    <mergeCell ref="B23:B25"/>
    <mergeCell ref="B59:B61"/>
    <mergeCell ref="A17:A19"/>
    <mergeCell ref="O71:P74"/>
    <mergeCell ref="O75:P75"/>
    <mergeCell ref="A32:A34"/>
    <mergeCell ref="B68:B70"/>
    <mergeCell ref="A68:A70"/>
    <mergeCell ref="A29:A31"/>
    <mergeCell ref="O76:P76"/>
    <mergeCell ref="O77:P77"/>
    <mergeCell ref="J72:J74"/>
    <mergeCell ref="K72:L74"/>
    <mergeCell ref="M72:N74"/>
    <mergeCell ref="K77:L77"/>
    <mergeCell ref="M76:N76"/>
    <mergeCell ref="M77:N77"/>
  </mergeCells>
  <printOptions horizontalCentered="1" verticalCentered="1"/>
  <pageMargins left="0" right="0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Златка Фъртункова</cp:lastModifiedBy>
  <cp:lastPrinted>2011-06-13T10:53:08Z</cp:lastPrinted>
  <dcterms:created xsi:type="dcterms:W3CDTF">2005-03-22T15:37:43Z</dcterms:created>
  <dcterms:modified xsi:type="dcterms:W3CDTF">2015-02-10T13:43:49Z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