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7650" tabRatio="909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calcPr calcId="114210"/>
</workbook>
</file>

<file path=xl/calcChain.xml><?xml version="1.0" encoding="utf-8"?>
<calcChain xmlns="http://schemas.openxmlformats.org/spreadsheetml/2006/main">
  <c r="C57" i="4"/>
  <c r="C47"/>
  <c r="I17"/>
  <c r="I10"/>
  <c r="J10"/>
  <c r="J18" i="3"/>
  <c r="G31"/>
  <c r="I32"/>
  <c r="I33"/>
  <c r="I28"/>
  <c r="I25"/>
  <c r="J12" i="4"/>
  <c r="J56"/>
  <c r="J54"/>
  <c r="J53"/>
  <c r="J51"/>
  <c r="J50"/>
  <c r="J46"/>
  <c r="J45"/>
  <c r="J44"/>
  <c r="J36"/>
  <c r="J35"/>
  <c r="J33"/>
  <c r="J32"/>
  <c r="J29"/>
  <c r="J28"/>
  <c r="J20"/>
  <c r="J18"/>
  <c r="J17"/>
  <c r="J16"/>
  <c r="J15"/>
  <c r="J14"/>
  <c r="J11"/>
  <c r="Y9" i="6"/>
  <c r="J31" i="9"/>
  <c r="I31"/>
  <c r="I48"/>
  <c r="I47"/>
  <c r="I46"/>
  <c r="I45"/>
  <c r="I44"/>
  <c r="I43"/>
  <c r="I42"/>
  <c r="I41"/>
  <c r="I40"/>
  <c r="I39"/>
  <c r="I38"/>
  <c r="I37"/>
  <c r="I36"/>
  <c r="I35"/>
  <c r="I34"/>
  <c r="I49"/>
  <c r="I33"/>
  <c r="I32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I7"/>
  <c r="I9"/>
  <c r="C11" i="10"/>
  <c r="AE29" i="5"/>
  <c r="C20"/>
  <c r="F7" i="10"/>
  <c r="AA10"/>
  <c r="AA11"/>
  <c r="AA12"/>
  <c r="AA13"/>
  <c r="AA14"/>
  <c r="AA15"/>
  <c r="AA16"/>
  <c r="AA17"/>
  <c r="AA18"/>
  <c r="AA19"/>
  <c r="AA20"/>
  <c r="AA21"/>
  <c r="AA22"/>
  <c r="AA23"/>
  <c r="AA24"/>
  <c r="C10"/>
  <c r="C12"/>
  <c r="C13"/>
  <c r="C14"/>
  <c r="C15"/>
  <c r="C16"/>
  <c r="C17"/>
  <c r="C18"/>
  <c r="C19"/>
  <c r="C20"/>
  <c r="C21"/>
  <c r="C22"/>
  <c r="C23"/>
  <c r="AE12" i="5"/>
  <c r="AE13"/>
  <c r="AE14"/>
  <c r="AE15"/>
  <c r="AE16"/>
  <c r="AE17"/>
  <c r="AE18"/>
  <c r="AE19"/>
  <c r="AE20"/>
  <c r="AE21"/>
  <c r="AE22"/>
  <c r="AE23"/>
  <c r="AE24"/>
  <c r="AE25"/>
  <c r="AE26"/>
  <c r="AE27"/>
  <c r="AE28"/>
  <c r="C12"/>
  <c r="C13"/>
  <c r="C14"/>
  <c r="C15"/>
  <c r="C16"/>
  <c r="C17"/>
  <c r="C18"/>
  <c r="C19"/>
  <c r="C21"/>
  <c r="C22"/>
  <c r="C23"/>
  <c r="C24"/>
  <c r="C25"/>
  <c r="C26"/>
  <c r="C27"/>
  <c r="C28"/>
  <c r="C29"/>
  <c r="D15" i="8"/>
  <c r="L15"/>
  <c r="U15"/>
  <c r="V15"/>
  <c r="W15"/>
  <c r="X15"/>
  <c r="Y15"/>
  <c r="Z15"/>
  <c r="AA15"/>
  <c r="AC15"/>
  <c r="AD15"/>
  <c r="AE15"/>
  <c r="AF15"/>
  <c r="AG15"/>
  <c r="AH15"/>
  <c r="AI15"/>
  <c r="AJ15"/>
  <c r="AR15"/>
  <c r="AZ15"/>
  <c r="BI15"/>
  <c r="BJ15"/>
  <c r="BK15"/>
  <c r="BL15"/>
  <c r="BM15"/>
  <c r="BN15"/>
  <c r="BO15"/>
  <c r="D16"/>
  <c r="L16"/>
  <c r="U16"/>
  <c r="V16"/>
  <c r="W16"/>
  <c r="X16"/>
  <c r="Y16"/>
  <c r="Z16"/>
  <c r="AA16"/>
  <c r="AC16"/>
  <c r="AD16"/>
  <c r="AE16"/>
  <c r="AF16"/>
  <c r="AG16"/>
  <c r="AH16"/>
  <c r="AI16"/>
  <c r="AJ16"/>
  <c r="AR16"/>
  <c r="AZ16"/>
  <c r="BJ16"/>
  <c r="BK16"/>
  <c r="BL16"/>
  <c r="BM16"/>
  <c r="BN16"/>
  <c r="BO16"/>
  <c r="D17"/>
  <c r="L17"/>
  <c r="U17"/>
  <c r="V17"/>
  <c r="W17"/>
  <c r="X17"/>
  <c r="Y17"/>
  <c r="Z17"/>
  <c r="AA17"/>
  <c r="AC17"/>
  <c r="AD17"/>
  <c r="BJ17"/>
  <c r="AE17"/>
  <c r="AF17"/>
  <c r="AG17"/>
  <c r="AH17"/>
  <c r="AI17"/>
  <c r="AJ17"/>
  <c r="AR17"/>
  <c r="AZ17"/>
  <c r="BL17"/>
  <c r="D18"/>
  <c r="L18"/>
  <c r="U18"/>
  <c r="V18"/>
  <c r="W18"/>
  <c r="X18"/>
  <c r="Y18"/>
  <c r="Z18"/>
  <c r="AA18"/>
  <c r="AC18"/>
  <c r="AD18"/>
  <c r="BJ18"/>
  <c r="AE18"/>
  <c r="AF18"/>
  <c r="AG18"/>
  <c r="AH18"/>
  <c r="BN18"/>
  <c r="AI18"/>
  <c r="AJ18"/>
  <c r="AR18"/>
  <c r="AZ18"/>
  <c r="BL18"/>
  <c r="D19"/>
  <c r="L19"/>
  <c r="U19"/>
  <c r="V19"/>
  <c r="W19"/>
  <c r="X19"/>
  <c r="Y19"/>
  <c r="Z19"/>
  <c r="AA19"/>
  <c r="AC19"/>
  <c r="AD19"/>
  <c r="BJ19"/>
  <c r="AE19"/>
  <c r="AF19"/>
  <c r="AG19"/>
  <c r="AH19"/>
  <c r="BN19"/>
  <c r="AI19"/>
  <c r="AJ19"/>
  <c r="AR19"/>
  <c r="AZ19"/>
  <c r="BL19"/>
  <c r="D20"/>
  <c r="L20"/>
  <c r="U20"/>
  <c r="V20"/>
  <c r="W20"/>
  <c r="X20"/>
  <c r="Y20"/>
  <c r="Z20"/>
  <c r="AA20"/>
  <c r="AC20"/>
  <c r="AD20"/>
  <c r="BJ20"/>
  <c r="AE20"/>
  <c r="AF20"/>
  <c r="BL20"/>
  <c r="AG20"/>
  <c r="AH20"/>
  <c r="AI20"/>
  <c r="AJ20"/>
  <c r="AR20"/>
  <c r="AZ20"/>
  <c r="D21"/>
  <c r="L21"/>
  <c r="U21"/>
  <c r="V21"/>
  <c r="W21"/>
  <c r="X21"/>
  <c r="Y21"/>
  <c r="Z21"/>
  <c r="AA21"/>
  <c r="AC21"/>
  <c r="AD21"/>
  <c r="BJ21"/>
  <c r="AE21"/>
  <c r="AF21"/>
  <c r="BL21"/>
  <c r="AG21"/>
  <c r="AH21"/>
  <c r="BN21"/>
  <c r="AI21"/>
  <c r="AJ21"/>
  <c r="AR21"/>
  <c r="AZ21"/>
  <c r="D22"/>
  <c r="L22"/>
  <c r="U22"/>
  <c r="V22"/>
  <c r="W22"/>
  <c r="X22"/>
  <c r="Y22"/>
  <c r="Z22"/>
  <c r="AA22"/>
  <c r="AC22"/>
  <c r="AD22"/>
  <c r="AE22"/>
  <c r="AF22"/>
  <c r="AG22"/>
  <c r="AH22"/>
  <c r="AI22"/>
  <c r="AJ22"/>
  <c r="AR22"/>
  <c r="AZ22"/>
  <c r="D23"/>
  <c r="L23"/>
  <c r="U23"/>
  <c r="V23"/>
  <c r="W23"/>
  <c r="X23"/>
  <c r="Y23"/>
  <c r="Z23"/>
  <c r="AA23"/>
  <c r="AC23"/>
  <c r="AD23"/>
  <c r="BJ23"/>
  <c r="AE23"/>
  <c r="AF23"/>
  <c r="BL23"/>
  <c r="AG23"/>
  <c r="AH23"/>
  <c r="BN23"/>
  <c r="AI23"/>
  <c r="AJ23"/>
  <c r="AR23"/>
  <c r="AZ23"/>
  <c r="D24"/>
  <c r="L24"/>
  <c r="U24"/>
  <c r="V24"/>
  <c r="W24"/>
  <c r="X24"/>
  <c r="BL24"/>
  <c r="Y24"/>
  <c r="Z24"/>
  <c r="AA24"/>
  <c r="AC24"/>
  <c r="AD24"/>
  <c r="AE24"/>
  <c r="AF24"/>
  <c r="AG24"/>
  <c r="AH24"/>
  <c r="AI24"/>
  <c r="AJ24"/>
  <c r="AR24"/>
  <c r="AZ24"/>
  <c r="BJ24"/>
  <c r="D25"/>
  <c r="L25"/>
  <c r="U25"/>
  <c r="V25"/>
  <c r="W25"/>
  <c r="X25"/>
  <c r="BL25"/>
  <c r="Y25"/>
  <c r="Z25"/>
  <c r="AA25"/>
  <c r="AC25"/>
  <c r="AD25"/>
  <c r="AE25"/>
  <c r="AF25"/>
  <c r="AG25"/>
  <c r="AH25"/>
  <c r="AI25"/>
  <c r="AJ25"/>
  <c r="AR25"/>
  <c r="AZ25"/>
  <c r="BJ25"/>
  <c r="BN25"/>
  <c r="D26"/>
  <c r="L26"/>
  <c r="U26"/>
  <c r="V26"/>
  <c r="W26"/>
  <c r="X26"/>
  <c r="Y26"/>
  <c r="Z26"/>
  <c r="AA26"/>
  <c r="AC26"/>
  <c r="AD26"/>
  <c r="AE26"/>
  <c r="AF26"/>
  <c r="AG26"/>
  <c r="AH26"/>
  <c r="AI26"/>
  <c r="AJ26"/>
  <c r="AR26"/>
  <c r="AZ26"/>
  <c r="BK26"/>
  <c r="BO26"/>
  <c r="D27"/>
  <c r="L27"/>
  <c r="U27"/>
  <c r="V27"/>
  <c r="BJ27"/>
  <c r="W27"/>
  <c r="X27"/>
  <c r="BL27"/>
  <c r="Y27"/>
  <c r="Z27"/>
  <c r="BN27"/>
  <c r="AA27"/>
  <c r="AC27"/>
  <c r="AD27"/>
  <c r="AE27"/>
  <c r="BK27"/>
  <c r="AF27"/>
  <c r="AG27"/>
  <c r="AH27"/>
  <c r="AI27"/>
  <c r="BO27"/>
  <c r="AJ27"/>
  <c r="AR27"/>
  <c r="AZ27"/>
  <c r="BI27"/>
  <c r="BM27"/>
  <c r="D28"/>
  <c r="L28"/>
  <c r="U28"/>
  <c r="V28"/>
  <c r="W28"/>
  <c r="X28"/>
  <c r="Y28"/>
  <c r="Z28"/>
  <c r="AA28"/>
  <c r="AC28"/>
  <c r="AD28"/>
  <c r="AE28"/>
  <c r="AF28"/>
  <c r="AG28"/>
  <c r="AH28"/>
  <c r="AI28"/>
  <c r="AJ28"/>
  <c r="AR28"/>
  <c r="AZ28"/>
  <c r="BI28"/>
  <c r="BJ28"/>
  <c r="BK28"/>
  <c r="BM28"/>
  <c r="BO28"/>
  <c r="D29"/>
  <c r="L29"/>
  <c r="U29"/>
  <c r="V29"/>
  <c r="W29"/>
  <c r="X29"/>
  <c r="Y29"/>
  <c r="Z29"/>
  <c r="AA29"/>
  <c r="AC29"/>
  <c r="AD29"/>
  <c r="AE29"/>
  <c r="BK29"/>
  <c r="AF29"/>
  <c r="AG29"/>
  <c r="BM29"/>
  <c r="AH29"/>
  <c r="AI29"/>
  <c r="BO29"/>
  <c r="AJ29"/>
  <c r="AR29"/>
  <c r="AZ29"/>
  <c r="BJ29"/>
  <c r="D30"/>
  <c r="L30"/>
  <c r="U30"/>
  <c r="V30"/>
  <c r="W30"/>
  <c r="X30"/>
  <c r="Y30"/>
  <c r="Z30"/>
  <c r="AA30"/>
  <c r="AC30"/>
  <c r="AD30"/>
  <c r="AE30"/>
  <c r="AF30"/>
  <c r="AG30"/>
  <c r="AH30"/>
  <c r="AI30"/>
  <c r="AJ30"/>
  <c r="AR30"/>
  <c r="AZ30"/>
  <c r="BI30"/>
  <c r="BK30"/>
  <c r="BM30"/>
  <c r="BO30"/>
  <c r="D31"/>
  <c r="L31"/>
  <c r="U31"/>
  <c r="V31"/>
  <c r="W31"/>
  <c r="X31"/>
  <c r="Y31"/>
  <c r="Z31"/>
  <c r="AA31"/>
  <c r="AC31"/>
  <c r="AD31"/>
  <c r="AE31"/>
  <c r="AF31"/>
  <c r="AG31"/>
  <c r="AH31"/>
  <c r="AI31"/>
  <c r="AJ31"/>
  <c r="AR31"/>
  <c r="AZ31"/>
  <c r="BJ31"/>
  <c r="BL31"/>
  <c r="BN31"/>
  <c r="D32"/>
  <c r="L32"/>
  <c r="U32"/>
  <c r="V32"/>
  <c r="W32"/>
  <c r="X32"/>
  <c r="Y32"/>
  <c r="Z32"/>
  <c r="AA32"/>
  <c r="AC32"/>
  <c r="AD32"/>
  <c r="AE32"/>
  <c r="AF32"/>
  <c r="AG32"/>
  <c r="AH32"/>
  <c r="AI32"/>
  <c r="AJ32"/>
  <c r="AR32"/>
  <c r="AZ32"/>
  <c r="BK32"/>
  <c r="BO32"/>
  <c r="D33"/>
  <c r="L33"/>
  <c r="U33"/>
  <c r="V33"/>
  <c r="W33"/>
  <c r="X33"/>
  <c r="Y33"/>
  <c r="Z33"/>
  <c r="AA33"/>
  <c r="AC33"/>
  <c r="AD33"/>
  <c r="AE33"/>
  <c r="AF33"/>
  <c r="AG33"/>
  <c r="AH33"/>
  <c r="AI33"/>
  <c r="AJ33"/>
  <c r="AR33"/>
  <c r="AZ33"/>
  <c r="BJ33"/>
  <c r="BN33"/>
  <c r="D34"/>
  <c r="L34"/>
  <c r="U34"/>
  <c r="V34"/>
  <c r="W34"/>
  <c r="X34"/>
  <c r="Y34"/>
  <c r="Z34"/>
  <c r="AA34"/>
  <c r="AC34"/>
  <c r="AD34"/>
  <c r="AE34"/>
  <c r="AF34"/>
  <c r="AG34"/>
  <c r="AH34"/>
  <c r="AI34"/>
  <c r="AJ34"/>
  <c r="AR34"/>
  <c r="AZ34"/>
  <c r="BI34"/>
  <c r="BK34"/>
  <c r="BM34"/>
  <c r="BO34"/>
  <c r="D35"/>
  <c r="L35"/>
  <c r="U35"/>
  <c r="V35"/>
  <c r="W35"/>
  <c r="X35"/>
  <c r="Y35"/>
  <c r="Z35"/>
  <c r="AA35"/>
  <c r="AC35"/>
  <c r="AD35"/>
  <c r="AE35"/>
  <c r="AF35"/>
  <c r="AG35"/>
  <c r="AH35"/>
  <c r="AI35"/>
  <c r="AJ35"/>
  <c r="AR35"/>
  <c r="AZ35"/>
  <c r="BJ35"/>
  <c r="BL35"/>
  <c r="BN35"/>
  <c r="D36"/>
  <c r="L36"/>
  <c r="U36"/>
  <c r="V36"/>
  <c r="W36"/>
  <c r="X36"/>
  <c r="Y36"/>
  <c r="Z36"/>
  <c r="AA36"/>
  <c r="AC36"/>
  <c r="AD36"/>
  <c r="AE36"/>
  <c r="AF36"/>
  <c r="AG36"/>
  <c r="AH36"/>
  <c r="AI36"/>
  <c r="AJ36"/>
  <c r="AR36"/>
  <c r="AZ36"/>
  <c r="BK36"/>
  <c r="BO36"/>
  <c r="D37"/>
  <c r="L37"/>
  <c r="U37"/>
  <c r="V37"/>
  <c r="W37"/>
  <c r="X37"/>
  <c r="Y37"/>
  <c r="Z37"/>
  <c r="AA37"/>
  <c r="AC37"/>
  <c r="AD37"/>
  <c r="AE37"/>
  <c r="AF37"/>
  <c r="AG37"/>
  <c r="AH37"/>
  <c r="AI37"/>
  <c r="AJ37"/>
  <c r="AR37"/>
  <c r="AZ37"/>
  <c r="BJ37"/>
  <c r="BN37"/>
  <c r="BA8" i="7"/>
  <c r="AZ19"/>
  <c r="AZ15"/>
  <c r="AZ16"/>
  <c r="AZ17"/>
  <c r="AZ18"/>
  <c r="AZ20"/>
  <c r="AZ21"/>
  <c r="AZ22"/>
  <c r="AZ23"/>
  <c r="AS15"/>
  <c r="AS16"/>
  <c r="AS17"/>
  <c r="AS18"/>
  <c r="AS19"/>
  <c r="AS20"/>
  <c r="AS21"/>
  <c r="AS22"/>
  <c r="AS23"/>
  <c r="X15"/>
  <c r="X16"/>
  <c r="X17"/>
  <c r="X18"/>
  <c r="X19"/>
  <c r="X20"/>
  <c r="X21"/>
  <c r="X22"/>
  <c r="X23"/>
  <c r="X24"/>
  <c r="C15"/>
  <c r="C16"/>
  <c r="C17"/>
  <c r="C18"/>
  <c r="C19"/>
  <c r="C20"/>
  <c r="C21"/>
  <c r="C22"/>
  <c r="C23"/>
  <c r="D16" i="6"/>
  <c r="J16"/>
  <c r="Q16"/>
  <c r="R16"/>
  <c r="S16"/>
  <c r="T16"/>
  <c r="U16"/>
  <c r="W16"/>
  <c r="X16"/>
  <c r="Y16"/>
  <c r="Z16"/>
  <c r="AA16"/>
  <c r="AB16"/>
  <c r="AH16"/>
  <c r="AN16"/>
  <c r="AU16"/>
  <c r="AV16"/>
  <c r="AW16"/>
  <c r="AX16"/>
  <c r="AY16"/>
  <c r="D17"/>
  <c r="J17"/>
  <c r="Q17"/>
  <c r="R17"/>
  <c r="S17"/>
  <c r="T17"/>
  <c r="U17"/>
  <c r="W17"/>
  <c r="X17"/>
  <c r="Y17"/>
  <c r="Z17"/>
  <c r="AA17"/>
  <c r="AB17"/>
  <c r="AH17"/>
  <c r="AN17"/>
  <c r="AU17"/>
  <c r="D18"/>
  <c r="J18"/>
  <c r="Q18"/>
  <c r="R18"/>
  <c r="S18"/>
  <c r="T18"/>
  <c r="U18"/>
  <c r="W18"/>
  <c r="X18"/>
  <c r="Y18"/>
  <c r="Z18"/>
  <c r="AA18"/>
  <c r="AB18"/>
  <c r="AH18"/>
  <c r="AN18"/>
  <c r="D19"/>
  <c r="J19"/>
  <c r="Q19"/>
  <c r="R19"/>
  <c r="S19"/>
  <c r="T19"/>
  <c r="U19"/>
  <c r="W19"/>
  <c r="X19"/>
  <c r="AV19"/>
  <c r="Y19"/>
  <c r="Z19"/>
  <c r="AA19"/>
  <c r="AB19"/>
  <c r="AH19"/>
  <c r="AN19"/>
  <c r="D20"/>
  <c r="J20"/>
  <c r="Q20"/>
  <c r="R20"/>
  <c r="S20"/>
  <c r="T20"/>
  <c r="U20"/>
  <c r="W20"/>
  <c r="X20"/>
  <c r="Y20"/>
  <c r="Z20"/>
  <c r="AA20"/>
  <c r="AB20"/>
  <c r="AH20"/>
  <c r="AN20"/>
  <c r="D21"/>
  <c r="J21"/>
  <c r="Q21"/>
  <c r="R21"/>
  <c r="S21"/>
  <c r="T21"/>
  <c r="U21"/>
  <c r="W21"/>
  <c r="X21"/>
  <c r="AV21"/>
  <c r="Y21"/>
  <c r="Z21"/>
  <c r="AA21"/>
  <c r="AB21"/>
  <c r="AH21"/>
  <c r="AN21"/>
  <c r="D22"/>
  <c r="J22"/>
  <c r="Q22"/>
  <c r="R22"/>
  <c r="S22"/>
  <c r="T22"/>
  <c r="U22"/>
  <c r="W22"/>
  <c r="X22"/>
  <c r="Y22"/>
  <c r="Z22"/>
  <c r="AA22"/>
  <c r="AB22"/>
  <c r="AH22"/>
  <c r="AN22"/>
  <c r="D23"/>
  <c r="J23"/>
  <c r="Q23"/>
  <c r="R23"/>
  <c r="S23"/>
  <c r="T23"/>
  <c r="U23"/>
  <c r="W23"/>
  <c r="X23"/>
  <c r="Y23"/>
  <c r="AW23"/>
  <c r="Z23"/>
  <c r="AA23"/>
  <c r="AY23"/>
  <c r="AB23"/>
  <c r="AH23"/>
  <c r="AN23"/>
  <c r="AU23"/>
  <c r="D24"/>
  <c r="J24"/>
  <c r="Q24"/>
  <c r="R24"/>
  <c r="S24"/>
  <c r="T24"/>
  <c r="U24"/>
  <c r="W24"/>
  <c r="X24"/>
  <c r="AV24"/>
  <c r="Y24"/>
  <c r="Z24"/>
  <c r="AA24"/>
  <c r="AB24"/>
  <c r="AH24"/>
  <c r="AN24"/>
  <c r="D25"/>
  <c r="J25"/>
  <c r="Q25"/>
  <c r="R25"/>
  <c r="S25"/>
  <c r="T25"/>
  <c r="U25"/>
  <c r="W25"/>
  <c r="X25"/>
  <c r="AV25"/>
  <c r="Y25"/>
  <c r="Z25"/>
  <c r="AX25"/>
  <c r="AA25"/>
  <c r="AB25"/>
  <c r="AH25"/>
  <c r="AN25"/>
  <c r="D26"/>
  <c r="J26"/>
  <c r="Q26"/>
  <c r="R26"/>
  <c r="S26"/>
  <c r="T26"/>
  <c r="U26"/>
  <c r="W26"/>
  <c r="X26"/>
  <c r="Y26"/>
  <c r="Z26"/>
  <c r="AA26"/>
  <c r="AB26"/>
  <c r="AH26"/>
  <c r="AN26"/>
  <c r="AV26"/>
  <c r="D27"/>
  <c r="J27"/>
  <c r="Q27"/>
  <c r="R27"/>
  <c r="S27"/>
  <c r="T27"/>
  <c r="U27"/>
  <c r="W27"/>
  <c r="X27"/>
  <c r="AV27"/>
  <c r="Y27"/>
  <c r="Z27"/>
  <c r="AX27"/>
  <c r="AA27"/>
  <c r="AB27"/>
  <c r="AH27"/>
  <c r="AN27"/>
  <c r="AW27"/>
  <c r="D28"/>
  <c r="J28"/>
  <c r="Q28"/>
  <c r="R28"/>
  <c r="S28"/>
  <c r="T28"/>
  <c r="U28"/>
  <c r="W28"/>
  <c r="X28"/>
  <c r="AV28"/>
  <c r="Y28"/>
  <c r="Z28"/>
  <c r="AA28"/>
  <c r="AB28"/>
  <c r="AH28"/>
  <c r="AN28"/>
  <c r="AX28"/>
  <c r="D29"/>
  <c r="J29"/>
  <c r="Q29"/>
  <c r="R29"/>
  <c r="AV29"/>
  <c r="S29"/>
  <c r="T29"/>
  <c r="AX29"/>
  <c r="U29"/>
  <c r="W29"/>
  <c r="X29"/>
  <c r="Y29"/>
  <c r="AW29"/>
  <c r="Z29"/>
  <c r="AA29"/>
  <c r="AY29"/>
  <c r="AB29"/>
  <c r="AH29"/>
  <c r="AN29"/>
  <c r="AU29"/>
  <c r="D30"/>
  <c r="J30"/>
  <c r="Q30"/>
  <c r="R30"/>
  <c r="S30"/>
  <c r="T30"/>
  <c r="U30"/>
  <c r="W30"/>
  <c r="X30"/>
  <c r="AV30"/>
  <c r="Y30"/>
  <c r="Z30"/>
  <c r="AA30"/>
  <c r="AB30"/>
  <c r="AH30"/>
  <c r="AN30"/>
  <c r="D31"/>
  <c r="J31"/>
  <c r="Q31"/>
  <c r="R31"/>
  <c r="S31"/>
  <c r="T31"/>
  <c r="U31"/>
  <c r="W31"/>
  <c r="X31"/>
  <c r="Y31"/>
  <c r="Z31"/>
  <c r="AA31"/>
  <c r="AB31"/>
  <c r="AH31"/>
  <c r="AN31"/>
  <c r="AW31"/>
  <c r="D32"/>
  <c r="J32"/>
  <c r="Q32"/>
  <c r="R32"/>
  <c r="S32"/>
  <c r="T32"/>
  <c r="U32"/>
  <c r="W32"/>
  <c r="X32"/>
  <c r="Y32"/>
  <c r="Z32"/>
  <c r="AA32"/>
  <c r="AB32"/>
  <c r="AH32"/>
  <c r="AN32"/>
  <c r="AV32"/>
  <c r="D33"/>
  <c r="J33"/>
  <c r="Q33"/>
  <c r="R33"/>
  <c r="AV33"/>
  <c r="S33"/>
  <c r="T33"/>
  <c r="AX33"/>
  <c r="U33"/>
  <c r="W33"/>
  <c r="X33"/>
  <c r="Y33"/>
  <c r="Z33"/>
  <c r="AA33"/>
  <c r="AB33"/>
  <c r="AH33"/>
  <c r="AN33"/>
  <c r="AW33"/>
  <c r="D34"/>
  <c r="J34"/>
  <c r="Q34"/>
  <c r="R34"/>
  <c r="S34"/>
  <c r="T34"/>
  <c r="AX34"/>
  <c r="U34"/>
  <c r="W34"/>
  <c r="X34"/>
  <c r="Y34"/>
  <c r="Z34"/>
  <c r="AA34"/>
  <c r="AB34"/>
  <c r="AH34"/>
  <c r="AN34"/>
  <c r="AV34"/>
  <c r="D35"/>
  <c r="J35"/>
  <c r="Q35"/>
  <c r="R35"/>
  <c r="AV35"/>
  <c r="S35"/>
  <c r="T35"/>
  <c r="AX35"/>
  <c r="U35"/>
  <c r="W35"/>
  <c r="X35"/>
  <c r="Y35"/>
  <c r="Z35"/>
  <c r="AA35"/>
  <c r="AB35"/>
  <c r="AH35"/>
  <c r="AN35"/>
  <c r="AW35"/>
  <c r="D36"/>
  <c r="J36"/>
  <c r="Q36"/>
  <c r="R36"/>
  <c r="S36"/>
  <c r="T36"/>
  <c r="AX36"/>
  <c r="U36"/>
  <c r="W36"/>
  <c r="X36"/>
  <c r="Y36"/>
  <c r="Z36"/>
  <c r="AA36"/>
  <c r="AB36"/>
  <c r="AH36"/>
  <c r="AN36"/>
  <c r="AV36"/>
  <c r="D37"/>
  <c r="J37"/>
  <c r="Q37"/>
  <c r="R37"/>
  <c r="AV37"/>
  <c r="S37"/>
  <c r="T37"/>
  <c r="AX37"/>
  <c r="U37"/>
  <c r="W37"/>
  <c r="X37"/>
  <c r="Y37"/>
  <c r="AW37"/>
  <c r="Z37"/>
  <c r="AA37"/>
  <c r="AY37"/>
  <c r="AB37"/>
  <c r="AH37"/>
  <c r="AN37"/>
  <c r="AU37"/>
  <c r="D38"/>
  <c r="J38"/>
  <c r="Q38"/>
  <c r="R38"/>
  <c r="S38"/>
  <c r="T38"/>
  <c r="U38"/>
  <c r="W38"/>
  <c r="X38"/>
  <c r="AV38"/>
  <c r="Y38"/>
  <c r="Z38"/>
  <c r="AA38"/>
  <c r="AB38"/>
  <c r="AH38"/>
  <c r="AN38"/>
  <c r="H34" i="3"/>
  <c r="I34"/>
  <c r="H33"/>
  <c r="H32"/>
  <c r="AX32" i="6"/>
  <c r="AX31"/>
  <c r="AV31"/>
  <c r="AX30"/>
  <c r="AY28"/>
  <c r="AW28"/>
  <c r="AU27"/>
  <c r="AX38"/>
  <c r="AX23"/>
  <c r="V38"/>
  <c r="V36"/>
  <c r="V34"/>
  <c r="V32"/>
  <c r="V30"/>
  <c r="AY27"/>
  <c r="AY25"/>
  <c r="AW25"/>
  <c r="AU25"/>
  <c r="AY24"/>
  <c r="AW24"/>
  <c r="AY38"/>
  <c r="AW38"/>
  <c r="V37"/>
  <c r="AY36"/>
  <c r="AW36"/>
  <c r="V35"/>
  <c r="AY35"/>
  <c r="AU35"/>
  <c r="AY34"/>
  <c r="AW34"/>
  <c r="V33"/>
  <c r="AY33"/>
  <c r="AU33"/>
  <c r="AY32"/>
  <c r="AW32"/>
  <c r="V31"/>
  <c r="AY31"/>
  <c r="AU31"/>
  <c r="AY30"/>
  <c r="AW30"/>
  <c r="V29"/>
  <c r="V28"/>
  <c r="V26"/>
  <c r="AX26"/>
  <c r="V24"/>
  <c r="AX24"/>
  <c r="AV23"/>
  <c r="AY26"/>
  <c r="AW26"/>
  <c r="AX20"/>
  <c r="AT37"/>
  <c r="AT25"/>
  <c r="AX22"/>
  <c r="AV22"/>
  <c r="AT31"/>
  <c r="AT35"/>
  <c r="AT27"/>
  <c r="P36"/>
  <c r="AT33"/>
  <c r="P32"/>
  <c r="AT29"/>
  <c r="P28"/>
  <c r="P24"/>
  <c r="P38"/>
  <c r="P34"/>
  <c r="P30"/>
  <c r="P27"/>
  <c r="P26"/>
  <c r="P25"/>
  <c r="AU24"/>
  <c r="AT24"/>
  <c r="P23"/>
  <c r="AY17"/>
  <c r="BO37" i="8"/>
  <c r="BM37"/>
  <c r="BK37"/>
  <c r="BN36"/>
  <c r="BL36"/>
  <c r="BJ36"/>
  <c r="AB35"/>
  <c r="AB34"/>
  <c r="AB33"/>
  <c r="BL33"/>
  <c r="AB32"/>
  <c r="BM32"/>
  <c r="BI32"/>
  <c r="BO31"/>
  <c r="BM31"/>
  <c r="BK31"/>
  <c r="BN30"/>
  <c r="BL30"/>
  <c r="BJ30"/>
  <c r="AB29"/>
  <c r="BN29"/>
  <c r="BL29"/>
  <c r="BN26"/>
  <c r="BL26"/>
  <c r="BO25"/>
  <c r="BM25"/>
  <c r="BK25"/>
  <c r="BI25"/>
  <c r="AB37"/>
  <c r="BL37"/>
  <c r="AB36"/>
  <c r="BM36"/>
  <c r="BI36"/>
  <c r="BO35"/>
  <c r="BM35"/>
  <c r="BK35"/>
  <c r="BN34"/>
  <c r="BL34"/>
  <c r="BJ34"/>
  <c r="BO33"/>
  <c r="BM33"/>
  <c r="BK33"/>
  <c r="BN32"/>
  <c r="BL32"/>
  <c r="BJ32"/>
  <c r="AB31"/>
  <c r="AB30"/>
  <c r="AB28"/>
  <c r="AB27"/>
  <c r="AB26"/>
  <c r="BM26"/>
  <c r="BI26"/>
  <c r="AB25"/>
  <c r="BN20"/>
  <c r="BH32"/>
  <c r="BH27"/>
  <c r="BH36"/>
  <c r="T37"/>
  <c r="T33"/>
  <c r="T29"/>
  <c r="BN28"/>
  <c r="BH28"/>
  <c r="BL28"/>
  <c r="T27"/>
  <c r="BN24"/>
  <c r="BN22"/>
  <c r="BL22"/>
  <c r="BJ22"/>
  <c r="T35"/>
  <c r="BH34"/>
  <c r="T31"/>
  <c r="BH30"/>
  <c r="T28"/>
  <c r="BI16"/>
  <c r="AB24"/>
  <c r="BO24"/>
  <c r="BM24"/>
  <c r="BK24"/>
  <c r="BI24"/>
  <c r="T26"/>
  <c r="BJ26"/>
  <c r="BH26"/>
  <c r="BH25"/>
  <c r="T25"/>
  <c r="BN17"/>
  <c r="BH24"/>
  <c r="T24"/>
  <c r="AT23" i="6"/>
  <c r="AW22"/>
  <c r="AU22"/>
  <c r="AX17"/>
  <c r="V23"/>
  <c r="AX21"/>
  <c r="AX19"/>
  <c r="AX18"/>
  <c r="AV20"/>
  <c r="AW17"/>
  <c r="BO23" i="8"/>
  <c r="BM23"/>
  <c r="BK23"/>
  <c r="BO22"/>
  <c r="BM22"/>
  <c r="BK22"/>
  <c r="BO21"/>
  <c r="BM21"/>
  <c r="BK21"/>
  <c r="BO20"/>
  <c r="BM20"/>
  <c r="BK20"/>
  <c r="BO19"/>
  <c r="BM19"/>
  <c r="BK19"/>
  <c r="BO18"/>
  <c r="BM18"/>
  <c r="BK18"/>
  <c r="BO17"/>
  <c r="BM17"/>
  <c r="BK17"/>
  <c r="AB15"/>
  <c r="AB23"/>
  <c r="AB22"/>
  <c r="AB21"/>
  <c r="AB20"/>
  <c r="AB19"/>
  <c r="AB18"/>
  <c r="AB17"/>
  <c r="AB16"/>
  <c r="T23"/>
  <c r="T22"/>
  <c r="T21"/>
  <c r="T20"/>
  <c r="T19"/>
  <c r="T18"/>
  <c r="T17"/>
  <c r="T16"/>
  <c r="T15"/>
  <c r="BI23"/>
  <c r="BH23"/>
  <c r="BI22"/>
  <c r="BH22"/>
  <c r="BI21"/>
  <c r="BH21"/>
  <c r="BI20"/>
  <c r="BH20"/>
  <c r="BI19"/>
  <c r="BH19"/>
  <c r="BI18"/>
  <c r="BH18"/>
  <c r="BI17"/>
  <c r="BH17"/>
  <c r="BH16"/>
  <c r="BH15"/>
  <c r="AW20" i="6"/>
  <c r="AU20"/>
  <c r="AY22"/>
  <c r="V21"/>
  <c r="AY20"/>
  <c r="V19"/>
  <c r="V18"/>
  <c r="AY18"/>
  <c r="AW18"/>
  <c r="AU18"/>
  <c r="V17"/>
  <c r="AV17"/>
  <c r="V22"/>
  <c r="AY21"/>
  <c r="AW21"/>
  <c r="AU21"/>
  <c r="V20"/>
  <c r="AY19"/>
  <c r="AW19"/>
  <c r="AU19"/>
  <c r="AV18"/>
  <c r="V16"/>
  <c r="AT20"/>
  <c r="P18"/>
  <c r="AT16"/>
  <c r="AT22"/>
  <c r="P22"/>
  <c r="P21"/>
  <c r="P20"/>
  <c r="P19"/>
  <c r="AT17"/>
  <c r="P17"/>
  <c r="P16"/>
  <c r="T36" i="8"/>
  <c r="T34"/>
  <c r="T32"/>
  <c r="T30"/>
  <c r="BI37"/>
  <c r="BH37"/>
  <c r="BI35"/>
  <c r="BH35"/>
  <c r="BI33"/>
  <c r="BH33"/>
  <c r="BI31"/>
  <c r="BH31"/>
  <c r="BI29"/>
  <c r="BH29"/>
  <c r="P35" i="6"/>
  <c r="P33"/>
  <c r="P31"/>
  <c r="P29"/>
  <c r="V27"/>
  <c r="V25"/>
  <c r="P37"/>
  <c r="AU38"/>
  <c r="AT38"/>
  <c r="AU36"/>
  <c r="AT36"/>
  <c r="AU34"/>
  <c r="AT34"/>
  <c r="AU32"/>
  <c r="AT32"/>
  <c r="AU30"/>
  <c r="AT30"/>
  <c r="AU28"/>
  <c r="AT28"/>
  <c r="AU26"/>
  <c r="AT26"/>
  <c r="AE9" i="5"/>
  <c r="AE34"/>
  <c r="AE49"/>
  <c r="AE48"/>
  <c r="AE47"/>
  <c r="AE46"/>
  <c r="AE45"/>
  <c r="AE44"/>
  <c r="AE43"/>
  <c r="AE42"/>
  <c r="AE41"/>
  <c r="AE40"/>
  <c r="AE39"/>
  <c r="AE38"/>
  <c r="AE37"/>
  <c r="AE36"/>
  <c r="AE35"/>
  <c r="AE33"/>
  <c r="AE32"/>
  <c r="AE31"/>
  <c r="AE30"/>
  <c r="AE11"/>
  <c r="AE10"/>
  <c r="AE8"/>
  <c r="C31"/>
  <c r="C8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0"/>
  <c r="C11"/>
  <c r="C10"/>
  <c r="C9"/>
  <c r="AT18" i="6"/>
  <c r="AT19"/>
  <c r="AT21"/>
  <c r="E30" i="9"/>
  <c r="AA45" i="10"/>
  <c r="C45"/>
  <c r="AA44"/>
  <c r="C44"/>
  <c r="AA43"/>
  <c r="C43"/>
  <c r="AA42"/>
  <c r="C42"/>
  <c r="AA41"/>
  <c r="C41"/>
  <c r="AA40"/>
  <c r="C40"/>
  <c r="AA39"/>
  <c r="C39"/>
  <c r="AA38"/>
  <c r="C38"/>
  <c r="AA37"/>
  <c r="C37"/>
  <c r="AA36"/>
  <c r="C36"/>
  <c r="AA35"/>
  <c r="C35"/>
  <c r="AA34"/>
  <c r="C34"/>
  <c r="AA33"/>
  <c r="C33"/>
  <c r="AA32"/>
  <c r="C32"/>
  <c r="AA31"/>
  <c r="C31"/>
  <c r="AA30"/>
  <c r="C30"/>
  <c r="AA29"/>
  <c r="C29"/>
  <c r="AA28"/>
  <c r="C28"/>
  <c r="AA27"/>
  <c r="C27"/>
  <c r="AA26"/>
  <c r="C26"/>
  <c r="AA25"/>
  <c r="C25"/>
  <c r="C24"/>
  <c r="AA9"/>
  <c r="C9"/>
  <c r="AA8"/>
  <c r="C8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7"/>
  <c r="D7"/>
  <c r="O57" i="4"/>
  <c r="L57"/>
  <c r="R57"/>
  <c r="Q57"/>
  <c r="P57"/>
  <c r="N57"/>
  <c r="M57"/>
  <c r="D57"/>
  <c r="E57"/>
  <c r="F57"/>
  <c r="G57"/>
  <c r="H57"/>
  <c r="V10"/>
  <c r="E47"/>
  <c r="E63"/>
  <c r="G49" i="9"/>
  <c r="G50"/>
  <c r="G51"/>
  <c r="G28"/>
  <c r="G52"/>
  <c r="G29"/>
  <c r="G53"/>
  <c r="G30"/>
  <c r="G54"/>
  <c r="I28"/>
  <c r="I29"/>
  <c r="I50"/>
  <c r="J42"/>
  <c r="V11" i="4"/>
  <c r="Z10" i="8"/>
  <c r="AA10"/>
  <c r="Z11"/>
  <c r="AA11"/>
  <c r="Z12"/>
  <c r="AA12"/>
  <c r="Z13"/>
  <c r="AA13"/>
  <c r="Z14"/>
  <c r="AA14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V10"/>
  <c r="W10"/>
  <c r="X10"/>
  <c r="Y10"/>
  <c r="V11"/>
  <c r="W11"/>
  <c r="X11"/>
  <c r="Y11"/>
  <c r="V12"/>
  <c r="W12"/>
  <c r="X12"/>
  <c r="Y12"/>
  <c r="V13"/>
  <c r="W13"/>
  <c r="X13"/>
  <c r="Y13"/>
  <c r="V14"/>
  <c r="W14"/>
  <c r="X14"/>
  <c r="Y14"/>
  <c r="V38"/>
  <c r="W38"/>
  <c r="X38"/>
  <c r="Y38"/>
  <c r="V39"/>
  <c r="W39"/>
  <c r="X39"/>
  <c r="Y39"/>
  <c r="V40"/>
  <c r="W40"/>
  <c r="X40"/>
  <c r="Y40"/>
  <c r="V41"/>
  <c r="W41"/>
  <c r="X41"/>
  <c r="Y41"/>
  <c r="V42"/>
  <c r="W42"/>
  <c r="X42"/>
  <c r="Y42"/>
  <c r="V43"/>
  <c r="W43"/>
  <c r="X43"/>
  <c r="Y43"/>
  <c r="V44"/>
  <c r="W44"/>
  <c r="X44"/>
  <c r="Y44"/>
  <c r="V45"/>
  <c r="W45"/>
  <c r="X45"/>
  <c r="Y45"/>
  <c r="V46"/>
  <c r="W46"/>
  <c r="X46"/>
  <c r="Y46"/>
  <c r="V47"/>
  <c r="W47"/>
  <c r="X47"/>
  <c r="Y47"/>
  <c r="V48"/>
  <c r="W48"/>
  <c r="X48"/>
  <c r="Y48"/>
  <c r="V49"/>
  <c r="W49"/>
  <c r="X49"/>
  <c r="Y49"/>
  <c r="V50"/>
  <c r="W50"/>
  <c r="X50"/>
  <c r="Y50"/>
  <c r="V51"/>
  <c r="W51"/>
  <c r="X51"/>
  <c r="Y51"/>
  <c r="V52"/>
  <c r="W52"/>
  <c r="X52"/>
  <c r="Y52"/>
  <c r="V53"/>
  <c r="W53"/>
  <c r="X53"/>
  <c r="Y53"/>
  <c r="V54"/>
  <c r="W54"/>
  <c r="X54"/>
  <c r="Y54"/>
  <c r="V55"/>
  <c r="W55"/>
  <c r="X55"/>
  <c r="Y55"/>
  <c r="V56"/>
  <c r="W56"/>
  <c r="X56"/>
  <c r="Y56"/>
  <c r="U11"/>
  <c r="U12"/>
  <c r="U13"/>
  <c r="U14"/>
  <c r="U38"/>
  <c r="U39"/>
  <c r="U40"/>
  <c r="T40"/>
  <c r="U41"/>
  <c r="U42"/>
  <c r="U43"/>
  <c r="U44"/>
  <c r="U45"/>
  <c r="U46"/>
  <c r="U47"/>
  <c r="U48"/>
  <c r="U49"/>
  <c r="U50"/>
  <c r="U51"/>
  <c r="U52"/>
  <c r="U53"/>
  <c r="U54"/>
  <c r="U55"/>
  <c r="U56"/>
  <c r="U10"/>
  <c r="R9" i="6"/>
  <c r="S9"/>
  <c r="T9"/>
  <c r="U9"/>
  <c r="R10"/>
  <c r="S10"/>
  <c r="T10"/>
  <c r="U10"/>
  <c r="R11"/>
  <c r="S11"/>
  <c r="T11"/>
  <c r="U11"/>
  <c r="R12"/>
  <c r="S12"/>
  <c r="T12"/>
  <c r="U12"/>
  <c r="R13"/>
  <c r="S13"/>
  <c r="T13"/>
  <c r="U13"/>
  <c r="R14"/>
  <c r="S14"/>
  <c r="T14"/>
  <c r="U14"/>
  <c r="R15"/>
  <c r="S15"/>
  <c r="T15"/>
  <c r="U15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R44"/>
  <c r="S44"/>
  <c r="T44"/>
  <c r="U44"/>
  <c r="R45"/>
  <c r="S45"/>
  <c r="T45"/>
  <c r="U45"/>
  <c r="R46"/>
  <c r="S46"/>
  <c r="T46"/>
  <c r="U46"/>
  <c r="R47"/>
  <c r="S47"/>
  <c r="T47"/>
  <c r="U47"/>
  <c r="R48"/>
  <c r="S48"/>
  <c r="T48"/>
  <c r="U48"/>
  <c r="R49"/>
  <c r="S49"/>
  <c r="T49"/>
  <c r="U49"/>
  <c r="R50"/>
  <c r="S50"/>
  <c r="T50"/>
  <c r="U50"/>
  <c r="R51"/>
  <c r="S51"/>
  <c r="T51"/>
  <c r="U51"/>
  <c r="R52"/>
  <c r="S52"/>
  <c r="T52"/>
  <c r="U52"/>
  <c r="R53"/>
  <c r="S53"/>
  <c r="T53"/>
  <c r="U53"/>
  <c r="R54"/>
  <c r="S54"/>
  <c r="T54"/>
  <c r="U54"/>
  <c r="R55"/>
  <c r="S55"/>
  <c r="T55"/>
  <c r="U55"/>
  <c r="Q10"/>
  <c r="Q11"/>
  <c r="P11"/>
  <c r="Q12"/>
  <c r="Q13"/>
  <c r="Q14"/>
  <c r="Q15"/>
  <c r="Q39"/>
  <c r="P39"/>
  <c r="Q40"/>
  <c r="Q41"/>
  <c r="Q42"/>
  <c r="Q43"/>
  <c r="Q44"/>
  <c r="Q45"/>
  <c r="P45"/>
  <c r="Q46"/>
  <c r="Q47"/>
  <c r="Q48"/>
  <c r="Q49"/>
  <c r="Q50"/>
  <c r="P50"/>
  <c r="Q51"/>
  <c r="Q52"/>
  <c r="Q53"/>
  <c r="Q54"/>
  <c r="Q55"/>
  <c r="Q9"/>
  <c r="I56" i="4"/>
  <c r="I55"/>
  <c r="J55"/>
  <c r="I54"/>
  <c r="I53"/>
  <c r="I52"/>
  <c r="J52"/>
  <c r="I51"/>
  <c r="I50"/>
  <c r="I49"/>
  <c r="J49"/>
  <c r="I48"/>
  <c r="J48"/>
  <c r="I11"/>
  <c r="I12"/>
  <c r="I13"/>
  <c r="J13"/>
  <c r="I14"/>
  <c r="I15"/>
  <c r="I16"/>
  <c r="I18"/>
  <c r="I19"/>
  <c r="J19"/>
  <c r="I20"/>
  <c r="I21"/>
  <c r="J21"/>
  <c r="I22"/>
  <c r="J22"/>
  <c r="I23"/>
  <c r="J23"/>
  <c r="I24"/>
  <c r="J24"/>
  <c r="I25"/>
  <c r="J25"/>
  <c r="I26"/>
  <c r="J26"/>
  <c r="I27"/>
  <c r="J27"/>
  <c r="I28"/>
  <c r="I29"/>
  <c r="I30"/>
  <c r="J30"/>
  <c r="I31"/>
  <c r="J31"/>
  <c r="I32"/>
  <c r="I33"/>
  <c r="I34"/>
  <c r="J34"/>
  <c r="I35"/>
  <c r="I36"/>
  <c r="I37"/>
  <c r="J37"/>
  <c r="I38"/>
  <c r="J38"/>
  <c r="I39"/>
  <c r="J39"/>
  <c r="I40"/>
  <c r="J40"/>
  <c r="I41"/>
  <c r="J41"/>
  <c r="I42"/>
  <c r="J42"/>
  <c r="I43"/>
  <c r="J43"/>
  <c r="I44"/>
  <c r="I45"/>
  <c r="I46"/>
  <c r="J13" i="3"/>
  <c r="J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H26"/>
  <c r="I26"/>
  <c r="H27"/>
  <c r="I27"/>
  <c r="H28"/>
  <c r="H29"/>
  <c r="I29"/>
  <c r="H30"/>
  <c r="I30"/>
  <c r="H12"/>
  <c r="H31"/>
  <c r="H35"/>
  <c r="J10" i="9"/>
  <c r="J11"/>
  <c r="J13"/>
  <c r="J14"/>
  <c r="J16"/>
  <c r="J17"/>
  <c r="J19"/>
  <c r="J20"/>
  <c r="J22"/>
  <c r="J23"/>
  <c r="J25"/>
  <c r="J26"/>
  <c r="J32"/>
  <c r="J34"/>
  <c r="J35"/>
  <c r="J37"/>
  <c r="J38"/>
  <c r="J40"/>
  <c r="J41"/>
  <c r="J43"/>
  <c r="J44"/>
  <c r="J45"/>
  <c r="J46"/>
  <c r="J47"/>
  <c r="J7"/>
  <c r="J8"/>
  <c r="BF7" i="5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Z41" i="7"/>
  <c r="AS41"/>
  <c r="X41"/>
  <c r="C41"/>
  <c r="AZ40"/>
  <c r="AS40"/>
  <c r="X40"/>
  <c r="C40"/>
  <c r="AZ39"/>
  <c r="AS39"/>
  <c r="X39"/>
  <c r="C39"/>
  <c r="AZ38"/>
  <c r="AS38"/>
  <c r="X38"/>
  <c r="C38"/>
  <c r="AZ37"/>
  <c r="AS37"/>
  <c r="X37"/>
  <c r="C37"/>
  <c r="AZ36"/>
  <c r="AS36"/>
  <c r="X36"/>
  <c r="C36"/>
  <c r="AZ35"/>
  <c r="AS35"/>
  <c r="X35"/>
  <c r="C35"/>
  <c r="AZ34"/>
  <c r="AS34"/>
  <c r="X34"/>
  <c r="C34"/>
  <c r="AZ33"/>
  <c r="AS33"/>
  <c r="X33"/>
  <c r="C33"/>
  <c r="AZ32"/>
  <c r="AS32"/>
  <c r="X32"/>
  <c r="C32"/>
  <c r="AZ31"/>
  <c r="AS31"/>
  <c r="X31"/>
  <c r="C31"/>
  <c r="AZ30"/>
  <c r="AS30"/>
  <c r="X30"/>
  <c r="C30"/>
  <c r="AZ29"/>
  <c r="AS29"/>
  <c r="X29"/>
  <c r="C29"/>
  <c r="AZ28"/>
  <c r="AS28"/>
  <c r="X28"/>
  <c r="C28"/>
  <c r="AZ27"/>
  <c r="AS27"/>
  <c r="X27"/>
  <c r="C27"/>
  <c r="AZ26"/>
  <c r="AS26"/>
  <c r="X26"/>
  <c r="C26"/>
  <c r="AZ25"/>
  <c r="AS25"/>
  <c r="X25"/>
  <c r="C25"/>
  <c r="AZ24"/>
  <c r="AS24"/>
  <c r="C24"/>
  <c r="AZ14"/>
  <c r="AS14"/>
  <c r="X14"/>
  <c r="C14"/>
  <c r="AZ13"/>
  <c r="AS13"/>
  <c r="X13"/>
  <c r="C13"/>
  <c r="AZ12"/>
  <c r="AS12"/>
  <c r="X12"/>
  <c r="C12"/>
  <c r="AZ11"/>
  <c r="AS11"/>
  <c r="X11"/>
  <c r="C11"/>
  <c r="AZ10"/>
  <c r="AS10"/>
  <c r="X10"/>
  <c r="C10"/>
  <c r="AZ9"/>
  <c r="AS9"/>
  <c r="X9"/>
  <c r="C9"/>
  <c r="BF8"/>
  <c r="BE8"/>
  <c r="BD8"/>
  <c r="BC8"/>
  <c r="BB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L49" i="9"/>
  <c r="H49"/>
  <c r="H50"/>
  <c r="W10" i="6"/>
  <c r="W9"/>
  <c r="H28" i="9"/>
  <c r="H52"/>
  <c r="H29"/>
  <c r="H53"/>
  <c r="G35" i="3"/>
  <c r="F31"/>
  <c r="F35"/>
  <c r="U9" i="8"/>
  <c r="H47" i="4"/>
  <c r="G47"/>
  <c r="K10"/>
  <c r="J58" i="9"/>
  <c r="O33"/>
  <c r="O27"/>
  <c r="O24"/>
  <c r="O21"/>
  <c r="O15"/>
  <c r="O12"/>
  <c r="O18"/>
  <c r="V45" i="4"/>
  <c r="V46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12"/>
  <c r="V13"/>
  <c r="V14"/>
  <c r="V15"/>
  <c r="V16"/>
  <c r="V17"/>
  <c r="V18"/>
  <c r="V19"/>
  <c r="V20"/>
  <c r="V21"/>
  <c r="O9" i="9"/>
  <c r="O8"/>
  <c r="D48"/>
  <c r="V39"/>
  <c r="N39"/>
  <c r="L39"/>
  <c r="D39"/>
  <c r="V36"/>
  <c r="L36"/>
  <c r="N36"/>
  <c r="K48" i="4"/>
  <c r="D36" i="9"/>
  <c r="H8" i="6"/>
  <c r="F8"/>
  <c r="E8"/>
  <c r="D33" i="9"/>
  <c r="AK9" i="8"/>
  <c r="N9" i="9"/>
  <c r="K9"/>
  <c r="N12"/>
  <c r="K12"/>
  <c r="N15"/>
  <c r="K15"/>
  <c r="N18"/>
  <c r="K18"/>
  <c r="N21"/>
  <c r="K21"/>
  <c r="N24"/>
  <c r="K24"/>
  <c r="N27"/>
  <c r="K27"/>
  <c r="K30"/>
  <c r="N33"/>
  <c r="K33"/>
  <c r="K36"/>
  <c r="K39"/>
  <c r="N48"/>
  <c r="K48"/>
  <c r="K51"/>
  <c r="K54"/>
  <c r="K78"/>
  <c r="D9"/>
  <c r="D12"/>
  <c r="D15"/>
  <c r="D18"/>
  <c r="D21"/>
  <c r="D24"/>
  <c r="D27"/>
  <c r="D30"/>
  <c r="D51"/>
  <c r="D54"/>
  <c r="J54"/>
  <c r="J78"/>
  <c r="K77"/>
  <c r="J77"/>
  <c r="K76"/>
  <c r="J76"/>
  <c r="K72"/>
  <c r="J51"/>
  <c r="J72"/>
  <c r="K71"/>
  <c r="J71"/>
  <c r="K70"/>
  <c r="J70"/>
  <c r="K66"/>
  <c r="J30"/>
  <c r="J66"/>
  <c r="K65"/>
  <c r="J65"/>
  <c r="K64"/>
  <c r="J64"/>
  <c r="K59"/>
  <c r="J59"/>
  <c r="K58"/>
  <c r="T51"/>
  <c r="S51"/>
  <c r="R51"/>
  <c r="Q51"/>
  <c r="P51"/>
  <c r="F51"/>
  <c r="V50"/>
  <c r="T50"/>
  <c r="S50"/>
  <c r="R50"/>
  <c r="Q50"/>
  <c r="P50"/>
  <c r="N50"/>
  <c r="L50"/>
  <c r="F50"/>
  <c r="E50"/>
  <c r="D50"/>
  <c r="J50"/>
  <c r="V49"/>
  <c r="T49"/>
  <c r="S49"/>
  <c r="R49"/>
  <c r="Q49"/>
  <c r="P49"/>
  <c r="N49"/>
  <c r="F49"/>
  <c r="E49"/>
  <c r="D49"/>
  <c r="J49"/>
  <c r="O48"/>
  <c r="O47"/>
  <c r="K47"/>
  <c r="U47"/>
  <c r="M47"/>
  <c r="O46"/>
  <c r="K46"/>
  <c r="M46"/>
  <c r="O45"/>
  <c r="K45"/>
  <c r="O44"/>
  <c r="K44"/>
  <c r="M44"/>
  <c r="O43"/>
  <c r="K43"/>
  <c r="O42"/>
  <c r="K42"/>
  <c r="M42"/>
  <c r="O41"/>
  <c r="K41"/>
  <c r="O40"/>
  <c r="O39"/>
  <c r="O38"/>
  <c r="K38"/>
  <c r="O37"/>
  <c r="K37"/>
  <c r="O36"/>
  <c r="O35"/>
  <c r="K35"/>
  <c r="O34"/>
  <c r="K34"/>
  <c r="O32"/>
  <c r="K32"/>
  <c r="O31"/>
  <c r="V30"/>
  <c r="T30"/>
  <c r="S30"/>
  <c r="R30"/>
  <c r="R54"/>
  <c r="Q30"/>
  <c r="P30"/>
  <c r="F30"/>
  <c r="V29"/>
  <c r="V53"/>
  <c r="T29"/>
  <c r="S29"/>
  <c r="S53"/>
  <c r="R29"/>
  <c r="Q29"/>
  <c r="Q53"/>
  <c r="P29"/>
  <c r="P53"/>
  <c r="N29"/>
  <c r="N53"/>
  <c r="L29"/>
  <c r="F29"/>
  <c r="F53"/>
  <c r="E29"/>
  <c r="D29"/>
  <c r="J29"/>
  <c r="V28"/>
  <c r="T28"/>
  <c r="T52"/>
  <c r="S28"/>
  <c r="S52"/>
  <c r="R28"/>
  <c r="R52"/>
  <c r="Q28"/>
  <c r="P28"/>
  <c r="P52"/>
  <c r="N28"/>
  <c r="N52"/>
  <c r="L28"/>
  <c r="L52"/>
  <c r="F28"/>
  <c r="E28"/>
  <c r="E52"/>
  <c r="D28"/>
  <c r="J28"/>
  <c r="O26"/>
  <c r="O25"/>
  <c r="K25"/>
  <c r="O23"/>
  <c r="K23"/>
  <c r="O22"/>
  <c r="K22"/>
  <c r="O20"/>
  <c r="K20"/>
  <c r="M20"/>
  <c r="O19"/>
  <c r="K19"/>
  <c r="O17"/>
  <c r="K17"/>
  <c r="O16"/>
  <c r="K16"/>
  <c r="O14"/>
  <c r="K14"/>
  <c r="M14"/>
  <c r="O13"/>
  <c r="K13"/>
  <c r="O11"/>
  <c r="K11"/>
  <c r="U11"/>
  <c r="O10"/>
  <c r="K8"/>
  <c r="O7"/>
  <c r="K7"/>
  <c r="AZ56" i="8"/>
  <c r="AR56"/>
  <c r="AJ56"/>
  <c r="AI56"/>
  <c r="BO56"/>
  <c r="AH56"/>
  <c r="BN56"/>
  <c r="AG56"/>
  <c r="BM56"/>
  <c r="AF56"/>
  <c r="BL56"/>
  <c r="AE56"/>
  <c r="BK56"/>
  <c r="AD56"/>
  <c r="BJ56"/>
  <c r="AC56"/>
  <c r="AB56"/>
  <c r="BI56"/>
  <c r="L56"/>
  <c r="D56"/>
  <c r="AZ55"/>
  <c r="AR55"/>
  <c r="AJ55"/>
  <c r="AI55"/>
  <c r="BO55"/>
  <c r="AH55"/>
  <c r="BN55"/>
  <c r="AG55"/>
  <c r="AF55"/>
  <c r="AE55"/>
  <c r="AD55"/>
  <c r="BJ55"/>
  <c r="AC55"/>
  <c r="L55"/>
  <c r="D55"/>
  <c r="AZ54"/>
  <c r="AR54"/>
  <c r="AJ54"/>
  <c r="AI54"/>
  <c r="BO54"/>
  <c r="AH54"/>
  <c r="AG54"/>
  <c r="AF54"/>
  <c r="AE54"/>
  <c r="BK54"/>
  <c r="AD54"/>
  <c r="AC54"/>
  <c r="BI54"/>
  <c r="BN54"/>
  <c r="BL54"/>
  <c r="L54"/>
  <c r="D54"/>
  <c r="AZ53"/>
  <c r="AR53"/>
  <c r="AJ53"/>
  <c r="AI53"/>
  <c r="BO53"/>
  <c r="AH53"/>
  <c r="AG53"/>
  <c r="BM53"/>
  <c r="AF53"/>
  <c r="AE53"/>
  <c r="BK53"/>
  <c r="AD53"/>
  <c r="AC53"/>
  <c r="BN53"/>
  <c r="BL53"/>
  <c r="L53"/>
  <c r="D53"/>
  <c r="AZ52"/>
  <c r="AR52"/>
  <c r="AJ52"/>
  <c r="AI52"/>
  <c r="AH52"/>
  <c r="BN52"/>
  <c r="AG52"/>
  <c r="BM52"/>
  <c r="AF52"/>
  <c r="BL52"/>
  <c r="AE52"/>
  <c r="AD52"/>
  <c r="BJ52"/>
  <c r="AC52"/>
  <c r="BO52"/>
  <c r="L52"/>
  <c r="D52"/>
  <c r="AZ51"/>
  <c r="AR51"/>
  <c r="AJ51"/>
  <c r="AI51"/>
  <c r="BO51"/>
  <c r="AH51"/>
  <c r="AG51"/>
  <c r="AF51"/>
  <c r="BL51"/>
  <c r="AE51"/>
  <c r="AD51"/>
  <c r="BJ51"/>
  <c r="AC51"/>
  <c r="AB51"/>
  <c r="BN51"/>
  <c r="L51"/>
  <c r="D51"/>
  <c r="AZ50"/>
  <c r="AR50"/>
  <c r="AJ50"/>
  <c r="AI50"/>
  <c r="BO50"/>
  <c r="AH50"/>
  <c r="BN50"/>
  <c r="AG50"/>
  <c r="BM50"/>
  <c r="AF50"/>
  <c r="AE50"/>
  <c r="AD50"/>
  <c r="BJ50"/>
  <c r="AC50"/>
  <c r="BL50"/>
  <c r="L50"/>
  <c r="D50"/>
  <c r="AZ49"/>
  <c r="AR49"/>
  <c r="AJ49"/>
  <c r="AI49"/>
  <c r="AH49"/>
  <c r="BN49"/>
  <c r="AG49"/>
  <c r="AF49"/>
  <c r="BL49"/>
  <c r="AE49"/>
  <c r="BK49"/>
  <c r="AD49"/>
  <c r="BJ49"/>
  <c r="AC49"/>
  <c r="L49"/>
  <c r="D49"/>
  <c r="AZ48"/>
  <c r="AR48"/>
  <c r="AJ48"/>
  <c r="AI48"/>
  <c r="BO48"/>
  <c r="AH48"/>
  <c r="AG48"/>
  <c r="AF48"/>
  <c r="BL48"/>
  <c r="AE48"/>
  <c r="AD48"/>
  <c r="BJ48"/>
  <c r="AC48"/>
  <c r="BI48"/>
  <c r="BN48"/>
  <c r="T48"/>
  <c r="L48"/>
  <c r="D48"/>
  <c r="AZ47"/>
  <c r="AR47"/>
  <c r="AJ47"/>
  <c r="AI47"/>
  <c r="AH47"/>
  <c r="BN47"/>
  <c r="AG47"/>
  <c r="AF47"/>
  <c r="AE47"/>
  <c r="AD47"/>
  <c r="BJ47"/>
  <c r="AC47"/>
  <c r="AB47"/>
  <c r="BL47"/>
  <c r="L47"/>
  <c r="D47"/>
  <c r="AZ46"/>
  <c r="AR46"/>
  <c r="AJ46"/>
  <c r="AI46"/>
  <c r="BO46"/>
  <c r="AH46"/>
  <c r="AG46"/>
  <c r="BM46"/>
  <c r="AF46"/>
  <c r="AE46"/>
  <c r="AD46"/>
  <c r="AC46"/>
  <c r="L46"/>
  <c r="D46"/>
  <c r="AZ45"/>
  <c r="AR45"/>
  <c r="AJ45"/>
  <c r="AI45"/>
  <c r="BO45"/>
  <c r="AH45"/>
  <c r="BN45"/>
  <c r="AG45"/>
  <c r="AF45"/>
  <c r="BL45"/>
  <c r="AE45"/>
  <c r="BK45"/>
  <c r="AD45"/>
  <c r="AC45"/>
  <c r="L45"/>
  <c r="D45"/>
  <c r="AZ44"/>
  <c r="AR44"/>
  <c r="AJ44"/>
  <c r="AI44"/>
  <c r="AH44"/>
  <c r="BN44"/>
  <c r="AG44"/>
  <c r="AF44"/>
  <c r="AE44"/>
  <c r="BK44"/>
  <c r="AD44"/>
  <c r="BJ44"/>
  <c r="AC44"/>
  <c r="BL44"/>
  <c r="L44"/>
  <c r="D44"/>
  <c r="AZ43"/>
  <c r="AR43"/>
  <c r="AJ43"/>
  <c r="AI43"/>
  <c r="AH43"/>
  <c r="BN43"/>
  <c r="AG43"/>
  <c r="AF43"/>
  <c r="BL43"/>
  <c r="AE43"/>
  <c r="AD43"/>
  <c r="BJ43"/>
  <c r="AC43"/>
  <c r="L43"/>
  <c r="D43"/>
  <c r="AZ42"/>
  <c r="AR42"/>
  <c r="AJ42"/>
  <c r="AI42"/>
  <c r="BO42"/>
  <c r="AH42"/>
  <c r="AG42"/>
  <c r="AF42"/>
  <c r="AE42"/>
  <c r="BK42"/>
  <c r="AD42"/>
  <c r="AC42"/>
  <c r="BI42"/>
  <c r="L42"/>
  <c r="D42"/>
  <c r="AZ41"/>
  <c r="AR41"/>
  <c r="AJ41"/>
  <c r="AI41"/>
  <c r="AH41"/>
  <c r="BN41"/>
  <c r="AG41"/>
  <c r="AF41"/>
  <c r="BL41"/>
  <c r="AE41"/>
  <c r="AD41"/>
  <c r="BJ41"/>
  <c r="AC41"/>
  <c r="L41"/>
  <c r="D41"/>
  <c r="AZ40"/>
  <c r="AR40"/>
  <c r="AJ40"/>
  <c r="AI40"/>
  <c r="BO40"/>
  <c r="AH40"/>
  <c r="AG40"/>
  <c r="AF40"/>
  <c r="AE40"/>
  <c r="AD40"/>
  <c r="BJ40"/>
  <c r="AC40"/>
  <c r="BN40"/>
  <c r="L40"/>
  <c r="D40"/>
  <c r="AZ39"/>
  <c r="AR39"/>
  <c r="AJ39"/>
  <c r="AI39"/>
  <c r="BO39"/>
  <c r="AH39"/>
  <c r="BN39"/>
  <c r="AG39"/>
  <c r="AF39"/>
  <c r="AE39"/>
  <c r="BK39"/>
  <c r="AD39"/>
  <c r="AC39"/>
  <c r="BL39"/>
  <c r="L39"/>
  <c r="D39"/>
  <c r="AZ38"/>
  <c r="AR38"/>
  <c r="AJ38"/>
  <c r="AI38"/>
  <c r="AH38"/>
  <c r="BN38"/>
  <c r="AG38"/>
  <c r="AF38"/>
  <c r="BL38"/>
  <c r="AE38"/>
  <c r="AD38"/>
  <c r="BJ38"/>
  <c r="AC38"/>
  <c r="AB38"/>
  <c r="BM38"/>
  <c r="BK38"/>
  <c r="BI38"/>
  <c r="L38"/>
  <c r="D38"/>
  <c r="AZ14"/>
  <c r="AR14"/>
  <c r="AJ14"/>
  <c r="AI14"/>
  <c r="BO14"/>
  <c r="AH14"/>
  <c r="BN14"/>
  <c r="AG14"/>
  <c r="AF14"/>
  <c r="AE14"/>
  <c r="AD14"/>
  <c r="BJ14"/>
  <c r="AC14"/>
  <c r="BL14"/>
  <c r="L14"/>
  <c r="D14"/>
  <c r="AZ13"/>
  <c r="AR13"/>
  <c r="AJ13"/>
  <c r="AI13"/>
  <c r="AH13"/>
  <c r="AG13"/>
  <c r="AF13"/>
  <c r="AE13"/>
  <c r="AD13"/>
  <c r="AC13"/>
  <c r="BJ13"/>
  <c r="BI13"/>
  <c r="L13"/>
  <c r="D13"/>
  <c r="AZ12"/>
  <c r="AR12"/>
  <c r="AJ12"/>
  <c r="AI12"/>
  <c r="AH12"/>
  <c r="BN12"/>
  <c r="AG12"/>
  <c r="AF12"/>
  <c r="BL12"/>
  <c r="AE12"/>
  <c r="BK12"/>
  <c r="AD12"/>
  <c r="AC12"/>
  <c r="BI12"/>
  <c r="L12"/>
  <c r="D12"/>
  <c r="AZ11"/>
  <c r="AR11"/>
  <c r="AJ11"/>
  <c r="AI11"/>
  <c r="BO11"/>
  <c r="AH11"/>
  <c r="BN11"/>
  <c r="AG11"/>
  <c r="AF11"/>
  <c r="AE11"/>
  <c r="AD11"/>
  <c r="AC11"/>
  <c r="L11"/>
  <c r="AZ10"/>
  <c r="AR10"/>
  <c r="AJ10"/>
  <c r="AI10"/>
  <c r="AH10"/>
  <c r="AG10"/>
  <c r="AF10"/>
  <c r="AE10"/>
  <c r="AD10"/>
  <c r="AC10"/>
  <c r="BN10"/>
  <c r="L10"/>
  <c r="D10"/>
  <c r="BG9"/>
  <c r="L27" i="9"/>
  <c r="BF9" i="8"/>
  <c r="BE9"/>
  <c r="BD9"/>
  <c r="BC9"/>
  <c r="L15" i="9"/>
  <c r="BB9" i="8"/>
  <c r="L12" i="9"/>
  <c r="BA9" i="8"/>
  <c r="AY9"/>
  <c r="AX9"/>
  <c r="AW9"/>
  <c r="AV9"/>
  <c r="AU9"/>
  <c r="AT9"/>
  <c r="AS9"/>
  <c r="AQ9"/>
  <c r="AP9"/>
  <c r="AO9"/>
  <c r="AN9"/>
  <c r="AM9"/>
  <c r="AL9"/>
  <c r="AA9"/>
  <c r="W9"/>
  <c r="S9"/>
  <c r="R9"/>
  <c r="Q9"/>
  <c r="P9"/>
  <c r="O9"/>
  <c r="N9"/>
  <c r="M9"/>
  <c r="K9"/>
  <c r="J9"/>
  <c r="J24" i="9"/>
  <c r="I9" i="8"/>
  <c r="J21" i="9"/>
  <c r="H9" i="8"/>
  <c r="J18" i="9"/>
  <c r="G9" i="8"/>
  <c r="F9"/>
  <c r="J12" i="9"/>
  <c r="E9" i="8"/>
  <c r="AN55" i="6"/>
  <c r="AH55"/>
  <c r="AB55"/>
  <c r="AA55"/>
  <c r="AY55"/>
  <c r="Z55"/>
  <c r="Y55"/>
  <c r="AW55"/>
  <c r="X55"/>
  <c r="W55"/>
  <c r="J55"/>
  <c r="D55"/>
  <c r="AN54"/>
  <c r="AH54"/>
  <c r="AB54"/>
  <c r="AA54"/>
  <c r="Z54"/>
  <c r="Y54"/>
  <c r="AW54"/>
  <c r="X54"/>
  <c r="W54"/>
  <c r="J54"/>
  <c r="D54"/>
  <c r="AN53"/>
  <c r="AH53"/>
  <c r="AB53"/>
  <c r="AA53"/>
  <c r="Z53"/>
  <c r="Y53"/>
  <c r="X53"/>
  <c r="W53"/>
  <c r="AU53"/>
  <c r="P53"/>
  <c r="J53"/>
  <c r="D53"/>
  <c r="AN52"/>
  <c r="AH52"/>
  <c r="AB52"/>
  <c r="AA52"/>
  <c r="Z52"/>
  <c r="AX52"/>
  <c r="Y52"/>
  <c r="AW52"/>
  <c r="X52"/>
  <c r="W52"/>
  <c r="J52"/>
  <c r="D52"/>
  <c r="AN51"/>
  <c r="AH51"/>
  <c r="AB51"/>
  <c r="AA51"/>
  <c r="AY51"/>
  <c r="Z51"/>
  <c r="Y51"/>
  <c r="AW51"/>
  <c r="X51"/>
  <c r="W51"/>
  <c r="AU51"/>
  <c r="J51"/>
  <c r="D51"/>
  <c r="AN50"/>
  <c r="AH50"/>
  <c r="AB50"/>
  <c r="AA50"/>
  <c r="AY50"/>
  <c r="Z50"/>
  <c r="AX50"/>
  <c r="Y50"/>
  <c r="X50"/>
  <c r="AV50"/>
  <c r="W50"/>
  <c r="V50"/>
  <c r="J50"/>
  <c r="D50"/>
  <c r="AN49"/>
  <c r="AH49"/>
  <c r="AB49"/>
  <c r="AA49"/>
  <c r="AY49"/>
  <c r="Z49"/>
  <c r="AX49"/>
  <c r="Y49"/>
  <c r="X49"/>
  <c r="AV49"/>
  <c r="W49"/>
  <c r="AU49"/>
  <c r="J49"/>
  <c r="D49"/>
  <c r="AN48"/>
  <c r="AH48"/>
  <c r="AB48"/>
  <c r="AA48"/>
  <c r="Z48"/>
  <c r="Y48"/>
  <c r="X48"/>
  <c r="W48"/>
  <c r="J48"/>
  <c r="D48"/>
  <c r="AN47"/>
  <c r="AH47"/>
  <c r="AB47"/>
  <c r="AA47"/>
  <c r="Z47"/>
  <c r="Y47"/>
  <c r="AW47"/>
  <c r="X47"/>
  <c r="W47"/>
  <c r="P47"/>
  <c r="J47"/>
  <c r="D47"/>
  <c r="AN46"/>
  <c r="AH46"/>
  <c r="AB46"/>
  <c r="AA46"/>
  <c r="AY46"/>
  <c r="Z46"/>
  <c r="AX46"/>
  <c r="Y46"/>
  <c r="X46"/>
  <c r="W46"/>
  <c r="J46"/>
  <c r="D46"/>
  <c r="AN45"/>
  <c r="AH45"/>
  <c r="AB45"/>
  <c r="AA45"/>
  <c r="Z45"/>
  <c r="AX45"/>
  <c r="Y45"/>
  <c r="X45"/>
  <c r="AV45"/>
  <c r="W45"/>
  <c r="J45"/>
  <c r="D45"/>
  <c r="AN44"/>
  <c r="AH44"/>
  <c r="AB44"/>
  <c r="AA44"/>
  <c r="Z44"/>
  <c r="AX44"/>
  <c r="Y44"/>
  <c r="AW44"/>
  <c r="X44"/>
  <c r="W44"/>
  <c r="AY44"/>
  <c r="J44"/>
  <c r="D44"/>
  <c r="AN43"/>
  <c r="AH43"/>
  <c r="AB43"/>
  <c r="AA43"/>
  <c r="Z43"/>
  <c r="Y43"/>
  <c r="X43"/>
  <c r="AV43"/>
  <c r="W43"/>
  <c r="AU43"/>
  <c r="J43"/>
  <c r="D43"/>
  <c r="AN42"/>
  <c r="AH42"/>
  <c r="AB42"/>
  <c r="AA42"/>
  <c r="AY42"/>
  <c r="Z42"/>
  <c r="Y42"/>
  <c r="AW42"/>
  <c r="X42"/>
  <c r="W42"/>
  <c r="J42"/>
  <c r="D42"/>
  <c r="AN41"/>
  <c r="AH41"/>
  <c r="AB41"/>
  <c r="AA41"/>
  <c r="Z41"/>
  <c r="Y41"/>
  <c r="X41"/>
  <c r="W41"/>
  <c r="AV41"/>
  <c r="J41"/>
  <c r="D41"/>
  <c r="AN40"/>
  <c r="AH40"/>
  <c r="AB40"/>
  <c r="AA40"/>
  <c r="Z40"/>
  <c r="Y40"/>
  <c r="AW40"/>
  <c r="X40"/>
  <c r="AV40"/>
  <c r="W40"/>
  <c r="J40"/>
  <c r="D40"/>
  <c r="AN39"/>
  <c r="AH39"/>
  <c r="AB39"/>
  <c r="AA39"/>
  <c r="AY39"/>
  <c r="Z39"/>
  <c r="Y39"/>
  <c r="X39"/>
  <c r="W39"/>
  <c r="J39"/>
  <c r="D39"/>
  <c r="AN15"/>
  <c r="AH15"/>
  <c r="AB15"/>
  <c r="AA15"/>
  <c r="Z15"/>
  <c r="Y15"/>
  <c r="X15"/>
  <c r="W15"/>
  <c r="J15"/>
  <c r="D15"/>
  <c r="AN14"/>
  <c r="AH14"/>
  <c r="AB14"/>
  <c r="AA14"/>
  <c r="Z14"/>
  <c r="Y14"/>
  <c r="X14"/>
  <c r="AV14"/>
  <c r="W14"/>
  <c r="AU14"/>
  <c r="J14"/>
  <c r="D14"/>
  <c r="AN13"/>
  <c r="AH13"/>
  <c r="AB13"/>
  <c r="AA13"/>
  <c r="AY13"/>
  <c r="Z13"/>
  <c r="Y13"/>
  <c r="AW13"/>
  <c r="X13"/>
  <c r="AV13"/>
  <c r="W13"/>
  <c r="J13"/>
  <c r="D13"/>
  <c r="AN12"/>
  <c r="AH12"/>
  <c r="AB12"/>
  <c r="AA12"/>
  <c r="AY12"/>
  <c r="Z12"/>
  <c r="AX12"/>
  <c r="Y12"/>
  <c r="AW12"/>
  <c r="X12"/>
  <c r="W12"/>
  <c r="J12"/>
  <c r="D12"/>
  <c r="AN11"/>
  <c r="AH11"/>
  <c r="AB11"/>
  <c r="AA11"/>
  <c r="AY11"/>
  <c r="Z11"/>
  <c r="AX11"/>
  <c r="Y11"/>
  <c r="AW11"/>
  <c r="X11"/>
  <c r="W11"/>
  <c r="J11"/>
  <c r="D11"/>
  <c r="AN10"/>
  <c r="AH10"/>
  <c r="AB10"/>
  <c r="AA10"/>
  <c r="Z10"/>
  <c r="Y10"/>
  <c r="Y8"/>
  <c r="X10"/>
  <c r="AV10"/>
  <c r="J10"/>
  <c r="D10"/>
  <c r="AN9"/>
  <c r="AH9"/>
  <c r="AB9"/>
  <c r="AA9"/>
  <c r="AY9"/>
  <c r="Z9"/>
  <c r="X9"/>
  <c r="AV9"/>
  <c r="AU9"/>
  <c r="J9"/>
  <c r="D9"/>
  <c r="AS8"/>
  <c r="L48" i="9"/>
  <c r="AR8" i="6"/>
  <c r="AQ8"/>
  <c r="AP8"/>
  <c r="AO8"/>
  <c r="AM8"/>
  <c r="AL8"/>
  <c r="AK8"/>
  <c r="AJ8"/>
  <c r="AI8"/>
  <c r="AG8"/>
  <c r="AF8"/>
  <c r="AE8"/>
  <c r="AD8"/>
  <c r="AC8"/>
  <c r="O8"/>
  <c r="N8"/>
  <c r="M8"/>
  <c r="L8"/>
  <c r="K8"/>
  <c r="I8"/>
  <c r="G8"/>
  <c r="F78" i="4"/>
  <c r="E78"/>
  <c r="F77"/>
  <c r="E77"/>
  <c r="F76"/>
  <c r="E76"/>
  <c r="F75"/>
  <c r="E75"/>
  <c r="F74"/>
  <c r="E74"/>
  <c r="F73"/>
  <c r="E73"/>
  <c r="F72"/>
  <c r="E72"/>
  <c r="K72"/>
  <c r="F71"/>
  <c r="E71"/>
  <c r="K71"/>
  <c r="F70"/>
  <c r="E70"/>
  <c r="K70"/>
  <c r="F69"/>
  <c r="E69"/>
  <c r="K69"/>
  <c r="F68"/>
  <c r="E68"/>
  <c r="F67"/>
  <c r="E67"/>
  <c r="F66"/>
  <c r="E66"/>
  <c r="F65"/>
  <c r="E65"/>
  <c r="F64"/>
  <c r="E64"/>
  <c r="F63"/>
  <c r="K56"/>
  <c r="K55"/>
  <c r="S55"/>
  <c r="K54"/>
  <c r="S54"/>
  <c r="K53"/>
  <c r="S53"/>
  <c r="K52"/>
  <c r="S52"/>
  <c r="K51"/>
  <c r="S51"/>
  <c r="K50"/>
  <c r="S50"/>
  <c r="K49"/>
  <c r="S49"/>
  <c r="AD47"/>
  <c r="AD57"/>
  <c r="AC47"/>
  <c r="AC57"/>
  <c r="AB47"/>
  <c r="AB57"/>
  <c r="AA47"/>
  <c r="AA57"/>
  <c r="Z47"/>
  <c r="Z57"/>
  <c r="Y47"/>
  <c r="Y57"/>
  <c r="X47"/>
  <c r="X57"/>
  <c r="W47"/>
  <c r="W57"/>
  <c r="U47"/>
  <c r="U57"/>
  <c r="T47"/>
  <c r="T57"/>
  <c r="R47"/>
  <c r="Q47"/>
  <c r="L33" i="9"/>
  <c r="P47" i="4"/>
  <c r="O47"/>
  <c r="N47"/>
  <c r="M47"/>
  <c r="L47"/>
  <c r="F47"/>
  <c r="D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S22"/>
  <c r="K21"/>
  <c r="K20"/>
  <c r="K19"/>
  <c r="K18"/>
  <c r="K17"/>
  <c r="K16"/>
  <c r="K15"/>
  <c r="K14"/>
  <c r="K13"/>
  <c r="K12"/>
  <c r="K11"/>
  <c r="J34" i="3"/>
  <c r="J33"/>
  <c r="J32"/>
  <c r="R31"/>
  <c r="R35"/>
  <c r="P31"/>
  <c r="P35"/>
  <c r="O31"/>
  <c r="O35"/>
  <c r="N31"/>
  <c r="N35"/>
  <c r="M31"/>
  <c r="M35"/>
  <c r="L31"/>
  <c r="L35"/>
  <c r="K31"/>
  <c r="K35"/>
  <c r="E31"/>
  <c r="E35"/>
  <c r="D31"/>
  <c r="D35"/>
  <c r="C31"/>
  <c r="C35"/>
  <c r="J30"/>
  <c r="J29"/>
  <c r="J28"/>
  <c r="J27"/>
  <c r="J26"/>
  <c r="J25"/>
  <c r="J24"/>
  <c r="J23"/>
  <c r="J22"/>
  <c r="J21"/>
  <c r="J20"/>
  <c r="J19"/>
  <c r="Q19"/>
  <c r="J17"/>
  <c r="J16"/>
  <c r="J15"/>
  <c r="Q15"/>
  <c r="J14"/>
  <c r="Q13"/>
  <c r="T10" i="8"/>
  <c r="T12"/>
  <c r="T14"/>
  <c r="T39"/>
  <c r="T41"/>
  <c r="T43"/>
  <c r="T45"/>
  <c r="T47"/>
  <c r="T49"/>
  <c r="T51"/>
  <c r="T53"/>
  <c r="T55"/>
  <c r="AV47" i="6"/>
  <c r="AV46"/>
  <c r="BI50" i="8"/>
  <c r="T52"/>
  <c r="BJ53"/>
  <c r="L24" i="9"/>
  <c r="M27"/>
  <c r="AZ9" i="8"/>
  <c r="T42"/>
  <c r="BI55"/>
  <c r="K31" i="9"/>
  <c r="L21"/>
  <c r="L9"/>
  <c r="L18"/>
  <c r="J27"/>
  <c r="M21"/>
  <c r="BJ46" i="8"/>
  <c r="BI52"/>
  <c r="BJ54"/>
  <c r="T54"/>
  <c r="AB54"/>
  <c r="V52" i="9"/>
  <c r="Q52"/>
  <c r="AB49" i="8"/>
  <c r="BK11"/>
  <c r="BJ12"/>
  <c r="AB12"/>
  <c r="BK13"/>
  <c r="BM13"/>
  <c r="BO13"/>
  <c r="BI45"/>
  <c r="AB13"/>
  <c r="BI40"/>
  <c r="BJ11"/>
  <c r="V9"/>
  <c r="BI11"/>
  <c r="T11"/>
  <c r="Z9"/>
  <c r="T38"/>
  <c r="AY14" i="6"/>
  <c r="D9" i="8"/>
  <c r="BL11"/>
  <c r="BK14"/>
  <c r="BM14"/>
  <c r="BK40"/>
  <c r="BM40"/>
  <c r="D53" i="9"/>
  <c r="T13" i="8"/>
  <c r="BL40"/>
  <c r="T44"/>
  <c r="BK48"/>
  <c r="BM48"/>
  <c r="BI49"/>
  <c r="BM49"/>
  <c r="BO49"/>
  <c r="T56"/>
  <c r="D52" i="9"/>
  <c r="AU13" i="6"/>
  <c r="AU39"/>
  <c r="BL10" i="8"/>
  <c r="BI10"/>
  <c r="BL13"/>
  <c r="BN13"/>
  <c r="BI14"/>
  <c r="AB40"/>
  <c r="BK41"/>
  <c r="BM41"/>
  <c r="BO41"/>
  <c r="BJ42"/>
  <c r="BL42"/>
  <c r="BN42"/>
  <c r="AB42"/>
  <c r="BK43"/>
  <c r="BM43"/>
  <c r="BO43"/>
  <c r="BL46"/>
  <c r="BN46"/>
  <c r="AB46"/>
  <c r="BK47"/>
  <c r="BM47"/>
  <c r="BO47"/>
  <c r="BK10"/>
  <c r="BM10"/>
  <c r="BI46"/>
  <c r="BI47"/>
  <c r="X9"/>
  <c r="L53" i="9"/>
  <c r="S36" i="4"/>
  <c r="Q22" i="3"/>
  <c r="Q54" i="9"/>
  <c r="F52"/>
  <c r="R53"/>
  <c r="M8"/>
  <c r="T53"/>
  <c r="U20"/>
  <c r="M37"/>
  <c r="C8" i="7"/>
  <c r="AU50" i="6"/>
  <c r="AY52"/>
  <c r="AW50"/>
  <c r="AY45"/>
  <c r="AW45"/>
  <c r="AY43"/>
  <c r="AW43"/>
  <c r="AY41"/>
  <c r="AW41"/>
  <c r="AW39"/>
  <c r="AY15"/>
  <c r="AW15"/>
  <c r="V49"/>
  <c r="AU15"/>
  <c r="AU46"/>
  <c r="AW53"/>
  <c r="AY53"/>
  <c r="S31" i="4"/>
  <c r="S46"/>
  <c r="V47"/>
  <c r="V57"/>
  <c r="Q29" i="3"/>
  <c r="H51" i="9"/>
  <c r="S44" i="4"/>
  <c r="AX9" i="6"/>
  <c r="AR9" i="8"/>
  <c r="J9" i="9"/>
  <c r="H30"/>
  <c r="V40" i="6"/>
  <c r="AU40"/>
  <c r="AU52"/>
  <c r="AU54"/>
  <c r="AX53"/>
  <c r="AV53"/>
  <c r="P52"/>
  <c r="AX48"/>
  <c r="AV48"/>
  <c r="P46"/>
  <c r="AX42"/>
  <c r="AX39"/>
  <c r="AV39"/>
  <c r="AV15"/>
  <c r="P13"/>
  <c r="AV11"/>
  <c r="AX10"/>
  <c r="P9"/>
  <c r="J8"/>
  <c r="AU45"/>
  <c r="P14"/>
  <c r="P43"/>
  <c r="P54"/>
  <c r="P41"/>
  <c r="P40"/>
  <c r="AH8"/>
  <c r="AV42"/>
  <c r="V46"/>
  <c r="V47"/>
  <c r="K10" i="9"/>
  <c r="O28"/>
  <c r="E53"/>
  <c r="F54"/>
  <c r="O51"/>
  <c r="K40"/>
  <c r="U40"/>
  <c r="O49"/>
  <c r="U8"/>
  <c r="M31"/>
  <c r="U31"/>
  <c r="K26"/>
  <c r="U26"/>
  <c r="O29"/>
  <c r="M32"/>
  <c r="U14"/>
  <c r="M36"/>
  <c r="V33"/>
  <c r="V51"/>
  <c r="V54"/>
  <c r="M26"/>
  <c r="AU11" i="6"/>
  <c r="AB53" i="8"/>
  <c r="BI53"/>
  <c r="BH53"/>
  <c r="BJ39"/>
  <c r="AB39"/>
  <c r="I52" i="9"/>
  <c r="J52"/>
  <c r="M10"/>
  <c r="U10"/>
  <c r="V51" i="6"/>
  <c r="AV52"/>
  <c r="AT52"/>
  <c r="V9"/>
  <c r="AU44"/>
  <c r="V44"/>
  <c r="L9" i="8"/>
  <c r="AD9"/>
  <c r="BJ10"/>
  <c r="P15" i="6"/>
  <c r="R8"/>
  <c r="AV12"/>
  <c r="X8"/>
  <c r="BL55" i="8"/>
  <c r="AB55"/>
  <c r="AX55" i="6"/>
  <c r="P55"/>
  <c r="P12"/>
  <c r="Q8"/>
  <c r="W8"/>
  <c r="AW14"/>
  <c r="V14"/>
  <c r="U32" i="9"/>
  <c r="P51" i="6"/>
  <c r="AV51"/>
  <c r="AW49"/>
  <c r="AW48"/>
  <c r="S8"/>
  <c r="P48"/>
  <c r="AG9" i="8"/>
  <c r="P44" i="6"/>
  <c r="AB48" i="8"/>
  <c r="M18" i="9"/>
  <c r="AF9" i="8"/>
  <c r="AI9"/>
  <c r="BO10"/>
  <c r="AB41"/>
  <c r="AB43"/>
  <c r="U22" i="9"/>
  <c r="M22"/>
  <c r="X8" i="7"/>
  <c r="P49" i="6"/>
  <c r="AU10"/>
  <c r="P10"/>
  <c r="AV55"/>
  <c r="AY48"/>
  <c r="AY47"/>
  <c r="AX15"/>
  <c r="T8"/>
  <c r="BH40" i="8"/>
  <c r="BJ45"/>
  <c r="AB45"/>
  <c r="BH48"/>
  <c r="M38" i="9"/>
  <c r="U38"/>
  <c r="H54"/>
  <c r="AC9" i="8"/>
  <c r="O50" i="9"/>
  <c r="O53"/>
  <c r="U44"/>
  <c r="BI43" i="8"/>
  <c r="BI41"/>
  <c r="U8" i="6"/>
  <c r="S43" i="4"/>
  <c r="V42" i="6"/>
  <c r="BM45" i="8"/>
  <c r="BH45"/>
  <c r="BK52"/>
  <c r="BH52"/>
  <c r="AB52"/>
  <c r="K68" i="4"/>
  <c r="AU42" i="6"/>
  <c r="AU48"/>
  <c r="AT48"/>
  <c r="V48"/>
  <c r="AB11" i="8"/>
  <c r="U46" i="9"/>
  <c r="U37"/>
  <c r="AU47" i="6"/>
  <c r="AU41"/>
  <c r="AX54"/>
  <c r="AW46"/>
  <c r="AX43"/>
  <c r="AX14"/>
  <c r="AX13"/>
  <c r="BM55" i="8"/>
  <c r="BM54"/>
  <c r="BM51"/>
  <c r="V12" i="6"/>
  <c r="V45"/>
  <c r="AH9" i="8"/>
  <c r="P42" i="6"/>
  <c r="AX47"/>
  <c r="AX40"/>
  <c r="AW10"/>
  <c r="AW9"/>
  <c r="BI51" i="8"/>
  <c r="BK55"/>
  <c r="BK51"/>
  <c r="T50"/>
  <c r="BK50"/>
  <c r="BH50"/>
  <c r="BK46"/>
  <c r="T46"/>
  <c r="BO12"/>
  <c r="M12" i="9"/>
  <c r="N51"/>
  <c r="S19" i="4"/>
  <c r="S20"/>
  <c r="S40"/>
  <c r="S41"/>
  <c r="S42"/>
  <c r="S45"/>
  <c r="K74"/>
  <c r="K76"/>
  <c r="S39"/>
  <c r="K67"/>
  <c r="S18"/>
  <c r="S23"/>
  <c r="S24"/>
  <c r="S26"/>
  <c r="K63"/>
  <c r="S10"/>
  <c r="J36" i="9"/>
  <c r="U36"/>
  <c r="I30"/>
  <c r="U7"/>
  <c r="M7"/>
  <c r="U16"/>
  <c r="M16"/>
  <c r="U19"/>
  <c r="M19"/>
  <c r="U34"/>
  <c r="K49"/>
  <c r="M49"/>
  <c r="M34"/>
  <c r="U43"/>
  <c r="M43"/>
  <c r="U13"/>
  <c r="M13"/>
  <c r="M17"/>
  <c r="U17"/>
  <c r="M35"/>
  <c r="K50"/>
  <c r="M50"/>
  <c r="U35"/>
  <c r="M41"/>
  <c r="U41"/>
  <c r="M45"/>
  <c r="U45"/>
  <c r="M11"/>
  <c r="V43" i="6"/>
  <c r="V53"/>
  <c r="BI44" i="8"/>
  <c r="AY54" i="6"/>
  <c r="AY40"/>
  <c r="BI39" i="8"/>
  <c r="BM44"/>
  <c r="BM42"/>
  <c r="BM39"/>
  <c r="BM12"/>
  <c r="BO44"/>
  <c r="BH44"/>
  <c r="BO38"/>
  <c r="AU55" i="6"/>
  <c r="AU12"/>
  <c r="AV54"/>
  <c r="AX51"/>
  <c r="AV44"/>
  <c r="AX41"/>
  <c r="AT41"/>
  <c r="C7" i="10"/>
  <c r="AE7" i="5"/>
  <c r="AA8" i="6"/>
  <c r="V11"/>
  <c r="O30" i="9"/>
  <c r="O54"/>
  <c r="T54"/>
  <c r="S54"/>
  <c r="M24"/>
  <c r="Y9" i="8"/>
  <c r="AE9"/>
  <c r="BM11"/>
  <c r="AB10"/>
  <c r="BH10"/>
  <c r="AJ9"/>
  <c r="T9"/>
  <c r="BJ9"/>
  <c r="J31" i="3"/>
  <c r="J35"/>
  <c r="Q17"/>
  <c r="Q14"/>
  <c r="I57" i="4"/>
  <c r="K47"/>
  <c r="K57"/>
  <c r="AT15" i="6"/>
  <c r="V10"/>
  <c r="AY10"/>
  <c r="AT10"/>
  <c r="AN8"/>
  <c r="M39" i="9"/>
  <c r="K66" i="4"/>
  <c r="J47"/>
  <c r="J57"/>
  <c r="AB8" i="6"/>
  <c r="P8"/>
  <c r="I12" i="3"/>
  <c r="L51" i="9"/>
  <c r="V54" i="6"/>
  <c r="AT43"/>
  <c r="AT45"/>
  <c r="V52"/>
  <c r="V39"/>
  <c r="AT47"/>
  <c r="AT53"/>
  <c r="AZ8" i="7"/>
  <c r="BH46" i="8"/>
  <c r="BH55"/>
  <c r="BH41"/>
  <c r="AB44"/>
  <c r="BH38"/>
  <c r="BH42"/>
  <c r="BH54"/>
  <c r="BH43"/>
  <c r="BL9"/>
  <c r="AB50"/>
  <c r="BH47"/>
  <c r="BH39"/>
  <c r="BM9"/>
  <c r="S27" i="4"/>
  <c r="S28"/>
  <c r="S29"/>
  <c r="S32"/>
  <c r="S33"/>
  <c r="S34"/>
  <c r="S35"/>
  <c r="Q18" i="3"/>
  <c r="Q20"/>
  <c r="Q21"/>
  <c r="Q23"/>
  <c r="Q24"/>
  <c r="M25" i="9"/>
  <c r="K28"/>
  <c r="O52"/>
  <c r="U27"/>
  <c r="P54"/>
  <c r="U50"/>
  <c r="U42"/>
  <c r="U23"/>
  <c r="M23"/>
  <c r="K29"/>
  <c r="U25"/>
  <c r="I53"/>
  <c r="J53"/>
  <c r="Q32" i="3"/>
  <c r="Q33"/>
  <c r="Q34"/>
  <c r="Q16"/>
  <c r="Q25"/>
  <c r="Q26"/>
  <c r="Q27"/>
  <c r="Q28"/>
  <c r="Q30"/>
  <c r="K64" i="4"/>
  <c r="K65"/>
  <c r="K73"/>
  <c r="K75"/>
  <c r="K77"/>
  <c r="K78"/>
  <c r="S48"/>
  <c r="M33" i="9"/>
  <c r="S11" i="4"/>
  <c r="S12"/>
  <c r="S13"/>
  <c r="S14"/>
  <c r="S15"/>
  <c r="S16"/>
  <c r="S17"/>
  <c r="S21"/>
  <c r="S25"/>
  <c r="S37"/>
  <c r="S38"/>
  <c r="S30"/>
  <c r="I47"/>
  <c r="BH14" i="8"/>
  <c r="BI9"/>
  <c r="BN9"/>
  <c r="BH11"/>
  <c r="BH13"/>
  <c r="AB14"/>
  <c r="AT11" i="6"/>
  <c r="AT12"/>
  <c r="U49" i="9"/>
  <c r="U28"/>
  <c r="J48"/>
  <c r="U48"/>
  <c r="M9"/>
  <c r="N30"/>
  <c r="N54"/>
  <c r="U9"/>
  <c r="BH12" i="8"/>
  <c r="BH51"/>
  <c r="BH49"/>
  <c r="L30" i="9"/>
  <c r="BH56" i="8"/>
  <c r="J15" i="9"/>
  <c r="U15"/>
  <c r="M15"/>
  <c r="U21"/>
  <c r="U12"/>
  <c r="U18"/>
  <c r="U24"/>
  <c r="AW8" i="6"/>
  <c r="AT46"/>
  <c r="AT50"/>
  <c r="AT14"/>
  <c r="AT39"/>
  <c r="AT42"/>
  <c r="AX8"/>
  <c r="AT51"/>
  <c r="AT55"/>
  <c r="AT54"/>
  <c r="D8"/>
  <c r="Z8"/>
  <c r="V8"/>
  <c r="V13"/>
  <c r="V15"/>
  <c r="V41"/>
  <c r="V55"/>
  <c r="AV8"/>
  <c r="AT13"/>
  <c r="AU8"/>
  <c r="AT49"/>
  <c r="U29" i="9"/>
  <c r="U53"/>
  <c r="AT9" i="6"/>
  <c r="E51" i="9"/>
  <c r="E54"/>
  <c r="M48"/>
  <c r="AT40" i="6"/>
  <c r="AT44"/>
  <c r="BK9" i="8"/>
  <c r="BO9"/>
  <c r="AB9"/>
  <c r="M40" i="9"/>
  <c r="J39"/>
  <c r="U39"/>
  <c r="S56" i="4"/>
  <c r="S57"/>
  <c r="M30" i="9"/>
  <c r="AY8" i="6"/>
  <c r="AT8"/>
  <c r="L54" i="9"/>
  <c r="I31" i="3"/>
  <c r="Q12"/>
  <c r="S47" i="4"/>
  <c r="K52" i="9"/>
  <c r="M52"/>
  <c r="M28"/>
  <c r="K60"/>
  <c r="M29"/>
  <c r="K53"/>
  <c r="M53"/>
  <c r="U52"/>
  <c r="U30"/>
  <c r="BH9" i="8"/>
  <c r="J33" i="9"/>
  <c r="U33"/>
  <c r="U51"/>
  <c r="I51"/>
  <c r="M54"/>
  <c r="M51"/>
  <c r="I35" i="3"/>
  <c r="Q31"/>
  <c r="Q35"/>
  <c r="U54" i="9"/>
  <c r="I54"/>
  <c r="J60"/>
</calcChain>
</file>

<file path=xl/sharedStrings.xml><?xml version="1.0" encoding="utf-8"?>
<sst xmlns="http://schemas.openxmlformats.org/spreadsheetml/2006/main" count="1090" uniqueCount="631">
  <si>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</si>
  <si>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</si>
  <si>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</si>
  <si>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</si>
  <si>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</si>
  <si>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</si>
  <si>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</si>
  <si>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</si>
  <si>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</si>
  <si>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</si>
  <si>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</si>
  <si>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</si>
  <si>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</si>
  <si>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</si>
  <si>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</si>
  <si>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</si>
  <si>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</si>
  <si>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</si>
  <si>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</si>
  <si>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</si>
  <si>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</si>
  <si>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</si>
  <si>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</si>
  <si>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</si>
  <si>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</si>
  <si>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</si>
  <si>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</si>
  <si>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</si>
  <si>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</si>
  <si>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</si>
  <si>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</si>
  <si>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</si>
  <si>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</si>
  <si>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</si>
  <si>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</si>
  <si>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</si>
  <si>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</si>
  <si>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</si>
  <si>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</si>
  <si>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</si>
  <si>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</si>
  <si>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</si>
  <si>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</si>
  <si>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</si>
  <si>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</si>
  <si>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</si>
  <si>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</si>
  <si>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</si>
  <si>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</si>
  <si>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</si>
  <si>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</si>
  <si>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</si>
  <si>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</si>
  <si>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</si>
  <si>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</si>
  <si>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</si>
  <si>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</si>
  <si>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</si>
  <si>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</si>
  <si>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</si>
  <si>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</si>
  <si>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</si>
  <si>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</si>
  <si>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</si>
  <si>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</si>
  <si>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</si>
  <si>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</si>
  <si>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</si>
  <si>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</si>
  <si>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</si>
  <si>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</si>
  <si>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</si>
  <si>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</si>
  <si>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</si>
  <si>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</si>
  <si>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</si>
  <si>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</si>
  <si>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</si>
  <si>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</si>
  <si>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</si>
  <si>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</si>
  <si>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</si>
  <si>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</si>
  <si>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</si>
  <si>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</si>
  <si>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</si>
  <si>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</si>
  <si>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</si>
  <si>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</si>
  <si>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</si>
  <si>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</si>
  <si>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</si>
  <si>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</si>
  <si>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</si>
  <si>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</si>
  <si>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</si>
  <si>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</si>
  <si>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</si>
  <si>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</si>
  <si>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</si>
  <si>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</si>
  <si>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</si>
  <si>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</si>
  <si>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</si>
  <si>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</si>
  <si>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</si>
  <si>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</si>
  <si>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</si>
  <si>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</si>
  <si>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</si>
  <si>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</si>
  <si>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</si>
  <si>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</si>
  <si>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</si>
  <si>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</si>
  <si>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</si>
  <si>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</si>
  <si>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</si>
  <si>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</si>
  <si>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</si>
  <si>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</si>
  <si>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</si>
  <si>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</si>
  <si>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</si>
  <si>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</si>
  <si>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</si>
  <si>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</si>
  <si>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</si>
  <si>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</si>
  <si>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</si>
  <si>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</si>
  <si>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</si>
  <si>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</si>
  <si>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</si>
  <si>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</si>
  <si>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</si>
  <si>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</si>
  <si>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</si>
  <si>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</si>
  <si>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</si>
  <si>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</si>
  <si>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</si>
  <si>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</si>
  <si>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</si>
  <si>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</si>
  <si>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</si>
  <si>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</si>
  <si>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</si>
  <si>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</si>
  <si>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</si>
  <si>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</si>
  <si>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</si>
  <si>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</si>
  <si>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</si>
  <si>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</si>
  <si>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</si>
  <si>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</si>
  <si>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</si>
  <si>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</si>
  <si>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</si>
  <si>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</si>
  <si>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</si>
  <si>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</si>
  <si>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</si>
  <si>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</si>
  <si>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</si>
  <si>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</si>
  <si>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</si>
  <si>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</si>
  <si>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</si>
  <si>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</si>
  <si>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</si>
  <si>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</si>
  <si>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</si>
  <si>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</si>
  <si>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</si>
  <si>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</si>
  <si>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</si>
  <si>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</si>
  <si>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</si>
  <si>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</si>
  <si>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</si>
  <si>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</si>
  <si>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</si>
  <si>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</si>
  <si>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</si>
  <si>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</si>
  <si>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</si>
  <si>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</si>
  <si>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</si>
  <si>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</si>
  <si>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</si>
  <si>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</si>
  <si>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</si>
  <si>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</si>
  <si>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</si>
  <si>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</si>
  <si>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</si>
  <si>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</si>
  <si>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</si>
  <si>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</si>
  <si>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</si>
  <si>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</si>
  <si>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</si>
  <si>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</si>
  <si>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</si>
  <si>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</si>
  <si>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</si>
  <si>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</si>
  <si>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</si>
  <si>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</si>
  <si>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</si>
  <si>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</si>
  <si>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</si>
  <si>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</si>
  <si>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</si>
  <si>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</si>
  <si>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</si>
  <si>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</si>
  <si>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</si>
  <si>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</si>
  <si>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</si>
  <si>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</si>
  <si>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</si>
  <si>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</si>
  <si>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</si>
  <si>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</si>
  <si>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</si>
  <si>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</si>
  <si>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</si>
  <si>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</si>
  <si>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</si>
  <si>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</si>
  <si>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</si>
  <si>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</si>
  <si>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</si>
  <si>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</si>
  <si>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</si>
  <si>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</si>
  <si>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</si>
  <si>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</si>
  <si>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</si>
  <si>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</si>
  <si>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</si>
  <si>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</si>
  <si>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</si>
  <si>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</si>
  <si>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</si>
  <si>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</si>
  <si>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</si>
  <si>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</si>
  <si>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</si>
  <si>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</si>
  <si>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</si>
  <si>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</si>
  <si>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</si>
  <si>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</si>
  <si>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</si>
  <si>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</si>
  <si>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</si>
  <si>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</si>
  <si>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</si>
  <si>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</si>
  <si>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</si>
  <si>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</si>
  <si>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</si>
  <si>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</si>
  <si>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</si>
  <si>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</si>
  <si>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</si>
  <si>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</si>
  <si>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</si>
  <si>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</si>
  <si>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</si>
  <si>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</si>
  <si>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</si>
  <si>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</si>
  <si>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</si>
  <si>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</si>
  <si>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</si>
  <si>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</si>
  <si>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</si>
  <si>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</si>
  <si>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</si>
  <si>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</si>
  <si>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</si>
  <si>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</si>
  <si>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</si>
  <si>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</si>
  <si>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</si>
  <si>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</si>
  <si>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</si>
  <si>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</si>
  <si>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</si>
  <si>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</si>
  <si>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</si>
  <si>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</si>
  <si>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</si>
  <si>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</si>
  <si>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</si>
  <si>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</si>
  <si>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</si>
  <si>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</si>
  <si>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</si>
  <si>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</si>
  <si>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</si>
  <si>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</si>
  <si>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</si>
  <si>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</si>
  <si>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</si>
  <si>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</si>
  <si>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</si>
  <si>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</si>
  <si>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</si>
  <si>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</si>
  <si>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</si>
  <si>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</si>
  <si>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</si>
  <si>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</si>
  <si>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</si>
  <si>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</si>
  <si>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</si>
  <si>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</si>
  <si>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</si>
  <si>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</si>
  <si>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</si>
  <si>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</si>
  <si>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</si>
  <si>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</si>
  <si>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</si>
  <si>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</si>
  <si>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</si>
  <si>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</si>
  <si>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</si>
  <si>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</si>
  <si>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</si>
  <si>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</si>
  <si>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</si>
  <si>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</si>
  <si>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</si>
  <si>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</si>
  <si>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</si>
  <si>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</si>
  <si>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</si>
  <si>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</si>
  <si>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</si>
  <si>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</si>
  <si>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</si>
  <si>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</si>
  <si>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</si>
  <si>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</si>
  <si>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</si>
  <si>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</si>
  <si>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</si>
  <si>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</si>
  <si>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</si>
  <si>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</si>
  <si>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</si>
  <si>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</si>
  <si>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</si>
  <si>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</si>
  <si>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</si>
  <si>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</si>
  <si>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</si>
  <si>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</si>
  <si>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</si>
  <si>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</si>
  <si>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</si>
  <si>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</si>
  <si>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</si>
  <si>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</si>
  <si>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</si>
  <si>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</si>
  <si>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</si>
  <si>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</si>
  <si>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</si>
  <si>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</si>
  <si>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</si>
  <si>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</si>
  <si>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</si>
  <si>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</si>
  <si>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</si>
  <si>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</si>
  <si>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</si>
  <si>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</si>
  <si>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</si>
  <si>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</si>
  <si>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</si>
  <si>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</si>
  <si>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</si>
  <si>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</si>
  <si>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</si>
  <si>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</si>
  <si>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</si>
  <si>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</si>
  <si>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</si>
  <si>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</si>
  <si>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</si>
  <si>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</si>
  <si>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</si>
  <si>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</si>
  <si>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</si>
  <si>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</si>
  <si>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</si>
  <si>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</si>
  <si>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</si>
  <si>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</si>
  <si>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</si>
  <si>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</si>
  <si>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</si>
  <si>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</si>
  <si>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</si>
  <si>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</si>
  <si>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</si>
  <si>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</si>
  <si>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</si>
  <si>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</si>
  <si>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</si>
  <si>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</si>
  <si>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</si>
  <si>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</si>
  <si>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</si>
  <si>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</si>
  <si>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</si>
  <si>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</si>
  <si>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</si>
  <si>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</si>
  <si>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</si>
  <si>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</si>
  <si>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</si>
  <si>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</si>
  <si>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</si>
  <si>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</si>
  <si>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</si>
  <si>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</si>
  <si>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</si>
  <si>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</si>
  <si>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</si>
  <si>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</si>
  <si>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</si>
  <si>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</si>
  <si>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</si>
  <si>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</si>
  <si>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</si>
  <si>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</si>
  <si>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</si>
  <si>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</si>
  <si>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</si>
  <si>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</si>
  <si>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</si>
  <si>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</si>
  <si>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</si>
  <si>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</si>
  <si>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</si>
  <si>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</si>
  <si>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</si>
  <si>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</si>
  <si>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</si>
  <si>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</si>
  <si>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</si>
  <si>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</si>
  <si>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</si>
  <si>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</si>
  <si>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</si>
  <si>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</si>
  <si>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</si>
  <si>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</si>
  <si>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</si>
  <si>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</si>
  <si>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</si>
  <si>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</si>
  <si>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</si>
  <si>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</si>
  <si>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</si>
  <si>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</si>
  <si>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</si>
  <si>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</si>
  <si>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</si>
  <si>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</si>
  <si>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</si>
  <si>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</si>
  <si>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</si>
  <si>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</si>
  <si>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</si>
  <si>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</si>
  <si>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</si>
  <si>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</si>
  <si>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</si>
  <si>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</si>
  <si>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</si>
  <si>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</si>
  <si>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</si>
  <si>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</si>
  <si>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</si>
  <si>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</si>
  <si>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</si>
  <si>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</si>
  <si>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</si>
  <si>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</si>
  <si>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</si>
  <si>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</si>
  <si>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</si>
  <si>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</si>
  <si>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</si>
  <si>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</si>
  <si>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</si>
  <si>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</si>
  <si>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</si>
  <si>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</si>
  <si>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</si>
  <si>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</si>
  <si>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</si>
  <si>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</si>
  <si>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</si>
  <si>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</si>
  <si>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</si>
  <si>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</si>
  <si>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</si>
  <si>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</si>
  <si>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</si>
  <si>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</si>
  <si>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</si>
  <si>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</si>
  <si>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</si>
  <si>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</si>
  <si>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</si>
  <si>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</si>
  <si>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</si>
  <si>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</si>
  <si>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</si>
  <si>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</si>
  <si>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</si>
  <si>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</si>
  <si>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</si>
  <si>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</si>
  <si>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</si>
  <si>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</si>
  <si>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</si>
  <si>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</si>
  <si>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</si>
  <si>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</si>
  <si>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</si>
  <si>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</si>
  <si>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</si>
  <si>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</si>
  <si>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</si>
  <si>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</si>
  <si>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</si>
  <si>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</si>
  <si>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</si>
  <si>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</si>
  <si>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</si>
  <si>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</si>
  <si>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</si>
  <si>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</si>
  <si>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</si>
  <si>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</si>
  <si>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</si>
  <si>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</si>
  <si>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</si>
  <si>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</si>
  <si>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</si>
  <si>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</si>
  <si>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</si>
  <si>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</si>
  <si>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</si>
  <si>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</si>
  <si>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</si>
  <si>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</si>
  <si>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</si>
  <si>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</si>
  <si>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</si>
  <si>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</si>
  <si>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</si>
  <si>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</si>
  <si>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</si>
  <si>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</si>
  <si>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</si>
  <si>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</si>
  <si>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</si>
  <si>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</si>
  <si>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</si>
  <si>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</si>
  <si>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</si>
  <si>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</si>
  <si>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</si>
  <si>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</si>
  <si>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</si>
  <si>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</si>
  <si>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</si>
  <si>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</si>
  <si>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БОТЕВГРАД</t>
  </si>
  <si>
    <t>месеца на 2015    г.</t>
  </si>
  <si>
    <t>Иво Петров</t>
  </si>
  <si>
    <t>Иванка Йолова</t>
  </si>
  <si>
    <t>Тони Гетов</t>
  </si>
  <si>
    <t>Бисерка Памукова</t>
  </si>
  <si>
    <t>Цветанка Гребенарова</t>
  </si>
  <si>
    <t>Христо Христов</t>
  </si>
  <si>
    <t>Петя Стоянова</t>
  </si>
  <si>
    <t>за   ЦЯЛАТА 2015 г. (НАКАЗАТЕЛНИ ДЕЛА)</t>
  </si>
  <si>
    <t>месеца на 2015   г.</t>
  </si>
  <si>
    <t>БОГЕВГРАД</t>
  </si>
  <si>
    <t>Илияна Цветкова</t>
  </si>
  <si>
    <t>Яна Николова</t>
  </si>
  <si>
    <t>за   ЦЯЛАТА 2015 г.   (ГРАЖДАНСКИ  ДЕЛА)</t>
  </si>
  <si>
    <t xml:space="preserve">Справка за резултатите от върнати обжалвани и протестирани НАКАЗАТЕЛНИТЕ дела на съдиите 
от РАЙОНЕН СЪД гр. Ботевград през 2015 г. </t>
  </si>
  <si>
    <t xml:space="preserve">Справка за резултатите от върнати обжалвани и протестирани АДМИНИСТРАТИВНИ дела на съдиите
от РАЙОНЕН СЪД гр. Ботевград през 2015 г.           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</si>
  <si>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през 2015 г.            </t>
  </si>
  <si>
    <t>1.</t>
  </si>
  <si>
    <t>2.</t>
  </si>
  <si>
    <t>3.</t>
  </si>
  <si>
    <t>4.</t>
  </si>
  <si>
    <t xml:space="preserve">5. </t>
  </si>
  <si>
    <t>6.</t>
  </si>
  <si>
    <t>Изготвил: Християна Коцева и Ива Тодорова</t>
  </si>
  <si>
    <t>Телефон: 0723/ 69352</t>
  </si>
  <si>
    <t>Съставил: Християна Коцева</t>
  </si>
  <si>
    <t>тел:0723/69352</t>
  </si>
  <si>
    <t>дата:13.01.2016 година</t>
  </si>
  <si>
    <t>град: Ботевград</t>
  </si>
  <si>
    <t>Съставил: Ива Тодорова</t>
  </si>
  <si>
    <t>Телефон:0723/69352</t>
  </si>
  <si>
    <t>Дата:13.01.2016 година</t>
  </si>
  <si>
    <t>Съставил:Ива Тодорова</t>
  </si>
  <si>
    <t>Съставил:Мария Петкова</t>
  </si>
  <si>
    <t>Телефон:0723/69349</t>
  </si>
  <si>
    <t>Съставил:Християна Коцева</t>
  </si>
  <si>
    <t>Дата: 13.01.2016 година</t>
  </si>
  <si>
    <t>Съставил: Мария Петкова</t>
  </si>
  <si>
    <t>Забележка: В Районен Съд Ботевград по щат се водят 7 съдии, но реално винаги са работили 6 съдии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</si>
</sst>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6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indexed="9"/>
      <name val="Arial"/>
      <family val="2"/>
      <charset val="204"/>
    </font>
    <font>
      <b/>
      <u/>
      <sz val="10"/>
      <color indexed="9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9" fontId="1" fillId="0" borderId="0" applyFont="0" applyFill="0" applyBorder="0" applyAlignment="0" applyProtection="0"/>
    <xf numFmtId="0" fontId="4" fillId="0" borderId="0"/>
  </cellStyleXfs>
  <cellXfs count="81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4" borderId="0" xfId="0" applyFont="1" applyFill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9" fontId="3" fillId="3" borderId="19" xfId="7" applyFont="1" applyFill="1" applyBorder="1" applyAlignment="1" applyProtection="1">
      <alignment horizontal="center" vertical="center" wrapText="1"/>
    </xf>
    <xf numFmtId="9" fontId="3" fillId="3" borderId="20" xfId="7" applyFont="1" applyFill="1" applyBorder="1" applyAlignment="1" applyProtection="1">
      <alignment horizontal="center" vertical="center" wrapText="1"/>
    </xf>
    <xf numFmtId="9" fontId="3" fillId="3" borderId="21" xfId="7" applyFont="1" applyFill="1" applyBorder="1" applyAlignment="1" applyProtection="1">
      <alignment horizontal="center" vertical="center" wrapText="1"/>
    </xf>
    <xf numFmtId="9" fontId="3" fillId="3" borderId="29" xfId="7" applyFont="1" applyFill="1" applyBorder="1" applyAlignment="1" applyProtection="1">
      <alignment horizontal="center" vertical="center" wrapText="1"/>
    </xf>
    <xf numFmtId="9" fontId="3" fillId="3" borderId="32" xfId="7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2" borderId="0" xfId="0" applyNumberFormat="1" applyFont="1" applyFill="1" applyAlignment="1" applyProtection="1">
      <protection locked="0"/>
    </xf>
    <xf numFmtId="0" fontId="13" fillId="5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6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2" xfId="0" applyNumberFormat="1" applyFont="1" applyBorder="1" applyAlignment="1" applyProtection="1"/>
    <xf numFmtId="49" fontId="4" fillId="0" borderId="6" xfId="0" applyNumberFormat="1" applyFont="1" applyBorder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left"/>
    </xf>
    <xf numFmtId="0" fontId="4" fillId="0" borderId="17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37" xfId="0" applyNumberFormat="1" applyFont="1" applyBorder="1" applyAlignment="1" applyProtection="1">
      <alignment horizontal="left" vertical="justify"/>
    </xf>
    <xf numFmtId="1" fontId="4" fillId="0" borderId="14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0" fontId="16" fillId="0" borderId="17" xfId="0" applyNumberFormat="1" applyFont="1" applyFill="1" applyBorder="1" applyProtection="1"/>
    <xf numFmtId="1" fontId="4" fillId="0" borderId="13" xfId="0" applyNumberFormat="1" applyFont="1" applyFill="1" applyBorder="1" applyProtection="1">
      <protection locked="0"/>
    </xf>
    <xf numFmtId="0" fontId="13" fillId="0" borderId="37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6" xfId="0" applyNumberFormat="1" applyFont="1" applyBorder="1" applyProtection="1"/>
    <xf numFmtId="0" fontId="0" fillId="0" borderId="6" xfId="0" applyBorder="1" applyAlignment="1">
      <alignment horizontal="center" vertical="center" wrapText="1"/>
    </xf>
    <xf numFmtId="0" fontId="4" fillId="0" borderId="6" xfId="0" applyNumberFormat="1" applyFont="1" applyFill="1" applyBorder="1" applyProtection="1">
      <protection locked="0"/>
    </xf>
    <xf numFmtId="0" fontId="0" fillId="0" borderId="6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38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6" xfId="0" applyNumberFormat="1" applyFont="1" applyFill="1" applyBorder="1" applyAlignment="1" applyProtection="1">
      <alignment horizontal="left" wrapText="1"/>
    </xf>
    <xf numFmtId="49" fontId="4" fillId="0" borderId="6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left"/>
    </xf>
    <xf numFmtId="0" fontId="4" fillId="0" borderId="0" xfId="5" applyNumberFormat="1" applyFont="1" applyProtection="1"/>
    <xf numFmtId="1" fontId="4" fillId="0" borderId="6" xfId="5" applyNumberFormat="1" applyFont="1" applyFill="1" applyBorder="1" applyProtection="1">
      <protection locked="0"/>
    </xf>
    <xf numFmtId="1" fontId="4" fillId="0" borderId="39" xfId="5" applyNumberFormat="1" applyFont="1" applyFill="1" applyBorder="1" applyProtection="1">
      <protection locked="0"/>
    </xf>
    <xf numFmtId="0" fontId="18" fillId="0" borderId="2" xfId="5" applyNumberFormat="1" applyFont="1" applyBorder="1" applyAlignment="1" applyProtection="1"/>
    <xf numFmtId="49" fontId="18" fillId="0" borderId="39" xfId="5" applyNumberFormat="1" applyFont="1" applyBorder="1" applyAlignment="1" applyProtection="1">
      <alignment horizontal="center"/>
    </xf>
    <xf numFmtId="0" fontId="18" fillId="0" borderId="2" xfId="5" applyNumberFormat="1" applyFont="1" applyBorder="1" applyAlignment="1" applyProtection="1">
      <alignment vertical="justify"/>
    </xf>
    <xf numFmtId="0" fontId="18" fillId="0" borderId="2" xfId="5" applyNumberFormat="1" applyFont="1" applyBorder="1" applyAlignment="1" applyProtection="1">
      <alignment shrinkToFit="1"/>
    </xf>
    <xf numFmtId="0" fontId="19" fillId="0" borderId="37" xfId="5" applyNumberFormat="1" applyFont="1" applyBorder="1" applyAlignment="1" applyProtection="1"/>
    <xf numFmtId="0" fontId="18" fillId="0" borderId="9" xfId="5" applyNumberFormat="1" applyFont="1" applyBorder="1" applyAlignment="1" applyProtection="1"/>
    <xf numFmtId="49" fontId="18" fillId="4" borderId="40" xfId="5" applyNumberFormat="1" applyFont="1" applyFill="1" applyBorder="1" applyAlignment="1" applyProtection="1">
      <alignment horizontal="center"/>
    </xf>
    <xf numFmtId="1" fontId="4" fillId="0" borderId="2" xfId="5" applyNumberFormat="1" applyFont="1" applyFill="1" applyBorder="1" applyAlignment="1" applyProtection="1">
      <alignment horizontal="right"/>
      <protection locked="0"/>
    </xf>
    <xf numFmtId="1" fontId="4" fillId="0" borderId="6" xfId="5" applyNumberFormat="1" applyFont="1" applyFill="1" applyBorder="1" applyAlignment="1" applyProtection="1">
      <alignment horizontal="right"/>
      <protection locked="0"/>
    </xf>
    <xf numFmtId="49" fontId="4" fillId="0" borderId="6" xfId="5" applyNumberFormat="1" applyFont="1" applyFill="1" applyBorder="1" applyAlignment="1" applyProtection="1">
      <alignment horizontal="center"/>
      <protection locked="0"/>
    </xf>
    <xf numFmtId="49" fontId="4" fillId="0" borderId="2" xfId="5" applyNumberFormat="1" applyFont="1" applyFill="1" applyBorder="1" applyAlignment="1" applyProtection="1">
      <alignment horizontal="center"/>
      <protection locked="0"/>
    </xf>
    <xf numFmtId="0" fontId="18" fillId="0" borderId="16" xfId="5" applyNumberFormat="1" applyFont="1" applyBorder="1" applyAlignment="1" applyProtection="1">
      <alignment wrapText="1"/>
    </xf>
    <xf numFmtId="49" fontId="18" fillId="0" borderId="41" xfId="5" applyNumberFormat="1" applyFont="1" applyBorder="1" applyAlignment="1" applyProtection="1">
      <alignment horizontal="center"/>
    </xf>
    <xf numFmtId="0" fontId="18" fillId="0" borderId="0" xfId="5" applyNumberFormat="1" applyFont="1" applyBorder="1" applyProtection="1"/>
    <xf numFmtId="0" fontId="18" fillId="0" borderId="0" xfId="5" applyNumberFormat="1" applyFont="1" applyBorder="1" applyAlignment="1" applyProtection="1">
      <alignment horizontal="center"/>
    </xf>
    <xf numFmtId="0" fontId="19" fillId="0" borderId="0" xfId="5" applyNumberFormat="1" applyFont="1" applyProtection="1"/>
    <xf numFmtId="0" fontId="18" fillId="0" borderId="0" xfId="5" applyNumberFormat="1" applyFont="1" applyBorder="1" applyAlignment="1" applyProtection="1">
      <alignment horizontal="center" textRotation="90"/>
    </xf>
    <xf numFmtId="0" fontId="4" fillId="0" borderId="0" xfId="5" applyNumberFormat="1" applyFont="1" applyProtection="1">
      <protection locked="0"/>
    </xf>
    <xf numFmtId="0" fontId="18" fillId="0" borderId="6" xfId="5" applyNumberFormat="1" applyFont="1" applyBorder="1" applyAlignment="1" applyProtection="1">
      <alignment horizontal="center"/>
    </xf>
    <xf numFmtId="0" fontId="4" fillId="0" borderId="6" xfId="5" applyNumberFormat="1" applyFont="1" applyFill="1" applyBorder="1" applyProtection="1"/>
    <xf numFmtId="0" fontId="19" fillId="0" borderId="6" xfId="5" applyNumberFormat="1" applyFont="1" applyBorder="1" applyProtection="1"/>
    <xf numFmtId="49" fontId="18" fillId="0" borderId="6" xfId="5" applyNumberFormat="1" applyFont="1" applyBorder="1" applyProtection="1"/>
    <xf numFmtId="0" fontId="4" fillId="0" borderId="0" xfId="5" applyNumberFormat="1" applyFont="1" applyFill="1" applyProtection="1">
      <protection locked="0"/>
    </xf>
    <xf numFmtId="0" fontId="18" fillId="0" borderId="6" xfId="5" applyNumberFormat="1" applyFont="1" applyBorder="1" applyProtection="1"/>
    <xf numFmtId="49" fontId="18" fillId="0" borderId="6" xfId="5" applyNumberFormat="1" applyFont="1" applyBorder="1" applyAlignment="1" applyProtection="1"/>
    <xf numFmtId="0" fontId="18" fillId="0" borderId="6" xfId="5" applyNumberFormat="1" applyFont="1" applyBorder="1" applyAlignment="1" applyProtection="1">
      <alignment shrinkToFit="1"/>
    </xf>
    <xf numFmtId="49" fontId="18" fillId="0" borderId="0" xfId="5" applyNumberFormat="1" applyFont="1" applyBorder="1" applyProtection="1"/>
    <xf numFmtId="1" fontId="13" fillId="0" borderId="0" xfId="5" applyNumberFormat="1" applyFont="1" applyFill="1" applyBorder="1" applyProtection="1"/>
    <xf numFmtId="0" fontId="18" fillId="0" borderId="0" xfId="5" applyNumberFormat="1" applyFont="1" applyProtection="1"/>
    <xf numFmtId="1" fontId="4" fillId="0" borderId="0" xfId="5" applyNumberFormat="1" applyFont="1" applyFill="1" applyBorder="1" applyProtection="1"/>
    <xf numFmtId="0" fontId="18" fillId="0" borderId="18" xfId="5" applyNumberFormat="1" applyFont="1" applyBorder="1" applyAlignment="1" applyProtection="1"/>
    <xf numFmtId="0" fontId="18" fillId="0" borderId="6" xfId="5" applyNumberFormat="1" applyFont="1" applyBorder="1" applyAlignment="1" applyProtection="1">
      <alignment horizontal="justify"/>
    </xf>
    <xf numFmtId="0" fontId="4" fillId="0" borderId="6" xfId="5" applyNumberFormat="1" applyFont="1" applyFill="1" applyBorder="1" applyAlignment="1" applyProtection="1">
      <alignment horizontal="center"/>
    </xf>
    <xf numFmtId="1" fontId="4" fillId="0" borderId="23" xfId="5" applyNumberFormat="1" applyFont="1" applyFill="1" applyBorder="1" applyProtection="1">
      <protection locked="0"/>
    </xf>
    <xf numFmtId="0" fontId="18" fillId="0" borderId="6" xfId="5" applyNumberFormat="1" applyFont="1" applyBorder="1" applyAlignment="1" applyProtection="1">
      <alignment wrapText="1"/>
    </xf>
    <xf numFmtId="0" fontId="19" fillId="0" borderId="0" xfId="5" applyNumberFormat="1" applyFont="1" applyBorder="1" applyProtection="1"/>
    <xf numFmtId="0" fontId="4" fillId="0" borderId="25" xfId="5" applyNumberFormat="1" applyFont="1" applyFill="1" applyBorder="1" applyProtection="1">
      <protection locked="0"/>
    </xf>
    <xf numFmtId="0" fontId="4" fillId="0" borderId="0" xfId="5" applyProtection="1">
      <protection locked="0"/>
    </xf>
    <xf numFmtId="0" fontId="13" fillId="0" borderId="0" xfId="5" applyNumberFormat="1" applyFont="1" applyFill="1" applyAlignment="1" applyProtection="1">
      <protection locked="0"/>
    </xf>
    <xf numFmtId="0" fontId="18" fillId="6" borderId="6" xfId="5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4" xfId="0" applyBorder="1"/>
    <xf numFmtId="0" fontId="4" fillId="6" borderId="23" xfId="0" applyFont="1" applyFill="1" applyBorder="1" applyAlignment="1" applyProtection="1">
      <alignment vertical="center" wrapText="1"/>
    </xf>
    <xf numFmtId="0" fontId="0" fillId="6" borderId="6" xfId="0" applyFill="1" applyBorder="1"/>
    <xf numFmtId="0" fontId="4" fillId="6" borderId="6" xfId="0" applyFont="1" applyFill="1" applyBorder="1" applyAlignment="1" applyProtection="1">
      <alignment vertical="center" wrapText="1"/>
    </xf>
    <xf numFmtId="0" fontId="0" fillId="6" borderId="39" xfId="0" applyFill="1" applyBorder="1"/>
    <xf numFmtId="0" fontId="0" fillId="0" borderId="39" xfId="0" applyBorder="1"/>
    <xf numFmtId="0" fontId="0" fillId="0" borderId="15" xfId="0" applyBorder="1"/>
    <xf numFmtId="0" fontId="0" fillId="0" borderId="41" xfId="0" applyBorder="1"/>
    <xf numFmtId="0" fontId="4" fillId="6" borderId="27" xfId="0" applyFont="1" applyFill="1" applyBorder="1" applyAlignment="1" applyProtection="1">
      <alignment vertical="center" wrapText="1"/>
    </xf>
    <xf numFmtId="0" fontId="0" fillId="0" borderId="28" xfId="0" applyBorder="1"/>
    <xf numFmtId="0" fontId="4" fillId="6" borderId="28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/>
    <xf numFmtId="0" fontId="4" fillId="6" borderId="42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0" fillId="0" borderId="43" xfId="0" applyBorder="1"/>
    <xf numFmtId="0" fontId="4" fillId="0" borderId="6" xfId="0" applyFont="1" applyBorder="1" applyAlignment="1" applyProtection="1">
      <alignment vertical="center" wrapText="1"/>
    </xf>
    <xf numFmtId="0" fontId="0" fillId="0" borderId="23" xfId="0" applyBorder="1"/>
    <xf numFmtId="0" fontId="0" fillId="0" borderId="44" xfId="0" applyBorder="1"/>
    <xf numFmtId="0" fontId="4" fillId="6" borderId="16" xfId="0" applyFont="1" applyFill="1" applyBorder="1" applyAlignment="1" applyProtection="1">
      <alignment vertical="center" wrapText="1"/>
    </xf>
    <xf numFmtId="0" fontId="0" fillId="0" borderId="27" xfId="0" applyBorder="1"/>
    <xf numFmtId="0" fontId="0" fillId="6" borderId="28" xfId="0" applyFill="1" applyBorder="1"/>
    <xf numFmtId="0" fontId="0" fillId="6" borderId="41" xfId="0" applyFill="1" applyBorder="1"/>
    <xf numFmtId="0" fontId="0" fillId="0" borderId="4" xfId="0" applyBorder="1" applyAlignment="1">
      <alignment vertical="center" wrapText="1"/>
    </xf>
    <xf numFmtId="0" fontId="17" fillId="0" borderId="0" xfId="0" applyFont="1"/>
    <xf numFmtId="0" fontId="4" fillId="6" borderId="8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20" xfId="0" applyBorder="1"/>
    <xf numFmtId="0" fontId="0" fillId="0" borderId="35" xfId="0" applyBorder="1"/>
    <xf numFmtId="0" fontId="0" fillId="0" borderId="29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6" xfId="3" applyNumberFormat="1" applyFont="1" applyFill="1" applyBorder="1" applyProtection="1">
      <protection locked="0"/>
    </xf>
    <xf numFmtId="1" fontId="4" fillId="0" borderId="18" xfId="3" applyNumberFormat="1" applyFont="1" applyFill="1" applyBorder="1" applyProtection="1">
      <protection locked="0"/>
    </xf>
    <xf numFmtId="1" fontId="4" fillId="0" borderId="10" xfId="3" applyNumberFormat="1" applyFont="1" applyFill="1" applyBorder="1" applyProtection="1">
      <protection locked="0"/>
    </xf>
    <xf numFmtId="1" fontId="4" fillId="0" borderId="39" xfId="3" applyNumberFormat="1" applyFont="1" applyFill="1" applyBorder="1" applyProtection="1">
      <protection locked="0"/>
    </xf>
    <xf numFmtId="1" fontId="4" fillId="0" borderId="45" xfId="3" applyNumberFormat="1" applyFont="1" applyFill="1" applyBorder="1" applyProtection="1">
      <protection locked="0"/>
    </xf>
    <xf numFmtId="1" fontId="4" fillId="0" borderId="20" xfId="3" applyNumberFormat="1" applyFont="1" applyFill="1" applyBorder="1" applyProtection="1">
      <protection locked="0"/>
    </xf>
    <xf numFmtId="1" fontId="4" fillId="0" borderId="32" xfId="3" applyNumberFormat="1" applyFont="1" applyFill="1" applyBorder="1" applyProtection="1">
      <protection locked="0"/>
    </xf>
    <xf numFmtId="1" fontId="4" fillId="0" borderId="21" xfId="3" applyNumberFormat="1" applyFont="1" applyFill="1" applyBorder="1" applyProtection="1">
      <protection locked="0"/>
    </xf>
    <xf numFmtId="1" fontId="4" fillId="0" borderId="6" xfId="6" applyNumberFormat="1" applyFont="1" applyFill="1" applyBorder="1" applyProtection="1">
      <protection locked="0"/>
    </xf>
    <xf numFmtId="1" fontId="4" fillId="0" borderId="2" xfId="6" applyNumberFormat="1" applyFont="1" applyFill="1" applyBorder="1" applyProtection="1">
      <protection locked="0"/>
    </xf>
    <xf numFmtId="1" fontId="4" fillId="0" borderId="17" xfId="6" applyNumberFormat="1" applyFont="1" applyFill="1" applyBorder="1" applyProtection="1">
      <protection locked="0"/>
    </xf>
    <xf numFmtId="1" fontId="4" fillId="0" borderId="18" xfId="6" applyNumberFormat="1" applyFont="1" applyFill="1" applyBorder="1" applyProtection="1">
      <protection locked="0"/>
    </xf>
    <xf numFmtId="1" fontId="18" fillId="0" borderId="2" xfId="6" applyNumberFormat="1" applyFont="1" applyFill="1" applyBorder="1" applyProtection="1">
      <protection locked="0"/>
    </xf>
    <xf numFmtId="1" fontId="4" fillId="0" borderId="39" xfId="6" applyNumberFormat="1" applyFont="1" applyFill="1" applyBorder="1" applyProtection="1">
      <protection locked="0"/>
    </xf>
    <xf numFmtId="1" fontId="4" fillId="0" borderId="6" xfId="6" applyNumberFormat="1" applyFont="1" applyFill="1" applyBorder="1" applyAlignment="1" applyProtection="1">
      <alignment vertical="justify"/>
      <protection locked="0"/>
    </xf>
    <xf numFmtId="1" fontId="4" fillId="0" borderId="45" xfId="6" applyNumberFormat="1" applyFont="1" applyFill="1" applyBorder="1" applyProtection="1">
      <protection locked="0"/>
    </xf>
    <xf numFmtId="1" fontId="4" fillId="0" borderId="9" xfId="6" applyNumberFormat="1" applyFont="1" applyFill="1" applyBorder="1" applyProtection="1">
      <protection locked="0"/>
    </xf>
    <xf numFmtId="1" fontId="4" fillId="0" borderId="10" xfId="6" applyNumberFormat="1" applyFont="1" applyFill="1" applyBorder="1" applyProtection="1">
      <protection locked="0"/>
    </xf>
    <xf numFmtId="1" fontId="4" fillId="0" borderId="40" xfId="6" applyNumberFormat="1" applyFont="1" applyFill="1" applyBorder="1" applyProtection="1">
      <protection locked="0"/>
    </xf>
    <xf numFmtId="1" fontId="4" fillId="0" borderId="2" xfId="6" applyNumberFormat="1" applyFont="1" applyFill="1" applyBorder="1" applyAlignment="1" applyProtection="1">
      <alignment horizontal="right"/>
      <protection locked="0"/>
    </xf>
    <xf numFmtId="1" fontId="4" fillId="0" borderId="6" xfId="6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11" fillId="4" borderId="0" xfId="0" applyFont="1" applyFill="1" applyBorder="1"/>
    <xf numFmtId="49" fontId="4" fillId="0" borderId="6" xfId="6" applyNumberFormat="1" applyFont="1" applyFill="1" applyBorder="1" applyAlignment="1" applyProtection="1">
      <alignment horizontal="center"/>
      <protection locked="0"/>
    </xf>
    <xf numFmtId="1" fontId="4" fillId="0" borderId="25" xfId="5" applyNumberFormat="1" applyFont="1" applyFill="1" applyBorder="1" applyProtection="1">
      <protection locked="0"/>
    </xf>
    <xf numFmtId="1" fontId="13" fillId="0" borderId="6" xfId="5" applyNumberFormat="1" applyFont="1" applyFill="1" applyBorder="1" applyProtection="1">
      <protection locked="0"/>
    </xf>
    <xf numFmtId="0" fontId="4" fillId="0" borderId="6" xfId="5" applyNumberFormat="1" applyFont="1" applyFill="1" applyBorder="1" applyProtection="1">
      <protection locked="0"/>
    </xf>
    <xf numFmtId="0" fontId="4" fillId="0" borderId="6" xfId="4" applyNumberFormat="1" applyFont="1" applyFill="1" applyBorder="1" applyProtection="1">
      <protection locked="0"/>
    </xf>
    <xf numFmtId="1" fontId="3" fillId="3" borderId="26" xfId="0" applyNumberFormat="1" applyFont="1" applyFill="1" applyBorder="1" applyAlignment="1" applyProtection="1">
      <alignment horizontal="center" vertical="center" wrapText="1"/>
    </xf>
    <xf numFmtId="1" fontId="4" fillId="0" borderId="4" xfId="4" applyNumberFormat="1" applyFont="1" applyFill="1" applyBorder="1" applyProtection="1">
      <protection locked="0"/>
    </xf>
    <xf numFmtId="1" fontId="4" fillId="0" borderId="12" xfId="4" applyNumberFormat="1" applyFont="1" applyFill="1" applyBorder="1" applyProtection="1">
      <protection locked="0"/>
    </xf>
    <xf numFmtId="0" fontId="7" fillId="4" borderId="46" xfId="0" applyFont="1" applyFill="1" applyBorder="1"/>
    <xf numFmtId="0" fontId="11" fillId="4" borderId="47" xfId="0" applyFont="1" applyFill="1" applyBorder="1"/>
    <xf numFmtId="0" fontId="7" fillId="4" borderId="48" xfId="0" applyFont="1" applyFill="1" applyBorder="1"/>
    <xf numFmtId="0" fontId="7" fillId="4" borderId="49" xfId="0" applyFont="1" applyFill="1" applyBorder="1"/>
    <xf numFmtId="0" fontId="10" fillId="4" borderId="49" xfId="0" applyFont="1" applyFill="1" applyBorder="1"/>
    <xf numFmtId="0" fontId="7" fillId="4" borderId="50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3" borderId="15" xfId="0" applyNumberFormat="1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15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4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6" borderId="2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0" fillId="6" borderId="4" xfId="0" applyFill="1" applyBorder="1"/>
    <xf numFmtId="0" fontId="13" fillId="6" borderId="39" xfId="0" applyFont="1" applyFill="1" applyBorder="1" applyAlignment="1">
      <alignment horizontal="left" vertical="center" wrapText="1"/>
    </xf>
    <xf numFmtId="1" fontId="4" fillId="0" borderId="45" xfId="5" applyNumberFormat="1" applyFont="1" applyFill="1" applyBorder="1" applyProtection="1">
      <protection locked="0"/>
    </xf>
    <xf numFmtId="1" fontId="4" fillId="0" borderId="17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0" fontId="13" fillId="2" borderId="0" xfId="5" applyNumberFormat="1" applyFont="1" applyFill="1" applyAlignment="1" applyProtection="1">
      <alignment vertical="center"/>
      <protection locked="0"/>
    </xf>
    <xf numFmtId="0" fontId="13" fillId="5" borderId="0" xfId="5" applyNumberFormat="1" applyFont="1" applyFill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Protection="1">
      <protection locked="0"/>
    </xf>
    <xf numFmtId="0" fontId="4" fillId="0" borderId="0" xfId="8"/>
    <xf numFmtId="0" fontId="13" fillId="0" borderId="0" xfId="8" applyFont="1"/>
    <xf numFmtId="0" fontId="13" fillId="0" borderId="0" xfId="8" applyFont="1" applyAlignment="1">
      <alignment vertical="center" wrapText="1"/>
    </xf>
    <xf numFmtId="0" fontId="13" fillId="6" borderId="17" xfId="8" applyFont="1" applyFill="1" applyBorder="1" applyAlignment="1" applyProtection="1">
      <alignment horizontal="center" vertical="center" wrapText="1"/>
    </xf>
    <xf numFmtId="0" fontId="13" fillId="0" borderId="18" xfId="8" applyFont="1" applyFill="1" applyBorder="1" applyAlignment="1" applyProtection="1">
      <alignment horizontal="center" vertical="center" wrapText="1"/>
    </xf>
    <xf numFmtId="0" fontId="13" fillId="0" borderId="18" xfId="8" applyFont="1" applyBorder="1" applyAlignment="1">
      <alignment horizontal="center" vertical="center"/>
    </xf>
    <xf numFmtId="16" fontId="13" fillId="0" borderId="18" xfId="8" applyNumberFormat="1" applyFont="1" applyBorder="1" applyAlignment="1">
      <alignment horizontal="center" vertical="center"/>
    </xf>
    <xf numFmtId="0" fontId="13" fillId="0" borderId="45" xfId="8" applyFont="1" applyBorder="1" applyAlignment="1">
      <alignment horizontal="center" vertical="center"/>
    </xf>
    <xf numFmtId="0" fontId="13" fillId="0" borderId="0" xfId="8" applyFont="1" applyAlignment="1">
      <alignment horizontal="center"/>
    </xf>
    <xf numFmtId="0" fontId="4" fillId="6" borderId="4" xfId="8" applyFill="1" applyBorder="1"/>
    <xf numFmtId="0" fontId="13" fillId="6" borderId="43" xfId="8" applyFont="1" applyFill="1" applyBorder="1" applyAlignment="1">
      <alignment horizontal="left" vertical="center" wrapText="1"/>
    </xf>
    <xf numFmtId="0" fontId="4" fillId="6" borderId="2" xfId="8" applyFont="1" applyFill="1" applyBorder="1" applyAlignment="1" applyProtection="1">
      <alignment vertical="center" wrapText="1"/>
    </xf>
    <xf numFmtId="0" fontId="4" fillId="6" borderId="6" xfId="8" applyFont="1" applyFill="1" applyBorder="1" applyAlignment="1" applyProtection="1">
      <alignment vertical="center" wrapText="1"/>
    </xf>
    <xf numFmtId="0" fontId="4" fillId="6" borderId="6" xfId="8" applyFill="1" applyBorder="1"/>
    <xf numFmtId="0" fontId="4" fillId="6" borderId="39" xfId="8" applyFill="1" applyBorder="1"/>
    <xf numFmtId="0" fontId="4" fillId="6" borderId="9" xfId="8" applyFont="1" applyFill="1" applyBorder="1" applyAlignment="1" applyProtection="1">
      <alignment vertical="center" wrapText="1"/>
    </xf>
    <xf numFmtId="0" fontId="4" fillId="0" borderId="10" xfId="8" applyFont="1" applyFill="1" applyBorder="1" applyAlignment="1" applyProtection="1">
      <alignment vertical="center" wrapText="1"/>
    </xf>
    <xf numFmtId="0" fontId="4" fillId="0" borderId="40" xfId="8" applyFont="1" applyFill="1" applyBorder="1" applyAlignment="1" applyProtection="1">
      <alignment vertical="center" wrapText="1"/>
    </xf>
    <xf numFmtId="0" fontId="4" fillId="0" borderId="4" xfId="8" applyBorder="1"/>
    <xf numFmtId="0" fontId="4" fillId="0" borderId="43" xfId="8" applyBorder="1"/>
    <xf numFmtId="0" fontId="4" fillId="0" borderId="6" xfId="8" applyFont="1" applyFill="1" applyBorder="1" applyAlignment="1" applyProtection="1">
      <alignment vertical="center" wrapText="1"/>
    </xf>
    <xf numFmtId="0" fontId="4" fillId="0" borderId="6" xfId="8" applyBorder="1"/>
    <xf numFmtId="0" fontId="4" fillId="0" borderId="39" xfId="8" applyBorder="1"/>
    <xf numFmtId="0" fontId="4" fillId="0" borderId="43" xfId="8" applyFont="1" applyBorder="1"/>
    <xf numFmtId="0" fontId="4" fillId="0" borderId="15" xfId="8" applyBorder="1"/>
    <xf numFmtId="0" fontId="4" fillId="0" borderId="44" xfId="8" applyBorder="1"/>
    <xf numFmtId="0" fontId="4" fillId="6" borderId="16" xfId="8" applyFont="1" applyFill="1" applyBorder="1" applyAlignment="1" applyProtection="1">
      <alignment vertical="center" wrapText="1"/>
    </xf>
    <xf numFmtId="0" fontId="4" fillId="0" borderId="28" xfId="8" applyFont="1" applyFill="1" applyBorder="1" applyAlignment="1" applyProtection="1">
      <alignment vertical="center" wrapText="1"/>
    </xf>
    <xf numFmtId="0" fontId="4" fillId="0" borderId="41" xfId="8" applyFont="1" applyFill="1" applyBorder="1" applyAlignment="1" applyProtection="1">
      <alignment vertical="center" wrapText="1"/>
    </xf>
    <xf numFmtId="0" fontId="4" fillId="0" borderId="0" xfId="8" applyBorder="1"/>
    <xf numFmtId="0" fontId="4" fillId="0" borderId="0" xfId="8" applyFont="1" applyFill="1" applyBorder="1" applyAlignment="1" applyProtection="1">
      <alignment vertical="center" wrapText="1"/>
    </xf>
    <xf numFmtId="0" fontId="13" fillId="0" borderId="0" xfId="8" applyFont="1" applyFill="1" applyAlignment="1" applyProtection="1">
      <alignment horizontal="left"/>
    </xf>
    <xf numFmtId="0" fontId="13" fillId="0" borderId="0" xfId="8" applyFont="1" applyFill="1" applyAlignment="1" applyProtection="1">
      <protection locked="0"/>
    </xf>
    <xf numFmtId="0" fontId="13" fillId="0" borderId="0" xfId="8" applyFont="1" applyAlignment="1" applyProtection="1"/>
    <xf numFmtId="0" fontId="21" fillId="0" borderId="0" xfId="8" applyFont="1" applyAlignment="1" applyProtection="1">
      <alignment horizontal="left"/>
      <protection locked="0"/>
    </xf>
    <xf numFmtId="0" fontId="20" fillId="0" borderId="0" xfId="8" applyFont="1" applyFill="1" applyAlignment="1" applyProtection="1">
      <alignment horizontal="right"/>
    </xf>
    <xf numFmtId="0" fontId="20" fillId="0" borderId="0" xfId="8" applyFont="1" applyAlignment="1" applyProtection="1"/>
    <xf numFmtId="0" fontId="20" fillId="0" borderId="0" xfId="8" applyFont="1" applyFill="1" applyAlignment="1" applyProtection="1">
      <protection locked="0"/>
    </xf>
    <xf numFmtId="0" fontId="4" fillId="0" borderId="0" xfId="8" applyFont="1" applyProtection="1">
      <protection locked="0"/>
    </xf>
    <xf numFmtId="0" fontId="13" fillId="0" borderId="0" xfId="8" applyFont="1" applyProtection="1">
      <protection locked="0"/>
    </xf>
    <xf numFmtId="0" fontId="17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" fontId="3" fillId="3" borderId="16" xfId="0" applyNumberFormat="1" applyFont="1" applyFill="1" applyBorder="1" applyAlignment="1" applyProtection="1">
      <alignment horizontal="center" vertical="center" wrapText="1"/>
    </xf>
    <xf numFmtId="1" fontId="13" fillId="8" borderId="52" xfId="0" applyNumberFormat="1" applyFont="1" applyFill="1" applyBorder="1" applyProtection="1"/>
    <xf numFmtId="1" fontId="13" fillId="8" borderId="37" xfId="5" applyNumberFormat="1" applyFont="1" applyFill="1" applyBorder="1" applyProtection="1"/>
    <xf numFmtId="1" fontId="4" fillId="8" borderId="6" xfId="6" applyNumberFormat="1" applyFont="1" applyFill="1" applyBorder="1" applyProtection="1"/>
    <xf numFmtId="1" fontId="13" fillId="8" borderId="6" xfId="5" applyNumberFormat="1" applyFont="1" applyFill="1" applyBorder="1" applyProtection="1"/>
    <xf numFmtId="0" fontId="19" fillId="0" borderId="2" xfId="5" applyNumberFormat="1" applyFont="1" applyBorder="1" applyAlignment="1" applyProtection="1">
      <alignment wrapText="1"/>
    </xf>
    <xf numFmtId="0" fontId="19" fillId="0" borderId="2" xfId="5" applyNumberFormat="1" applyFont="1" applyBorder="1" applyAlignment="1" applyProtection="1">
      <alignment vertical="justify"/>
    </xf>
    <xf numFmtId="0" fontId="19" fillId="0" borderId="2" xfId="5" applyNumberFormat="1" applyFont="1" applyBorder="1" applyAlignment="1" applyProtection="1">
      <alignment shrinkToFit="1"/>
    </xf>
    <xf numFmtId="0" fontId="19" fillId="0" borderId="2" xfId="5" applyNumberFormat="1" applyFont="1" applyBorder="1" applyAlignment="1" applyProtection="1"/>
    <xf numFmtId="0" fontId="19" fillId="0" borderId="17" xfId="0" applyFont="1" applyBorder="1" applyAlignment="1" applyProtection="1">
      <alignment vertical="justify"/>
    </xf>
    <xf numFmtId="0" fontId="19" fillId="0" borderId="17" xfId="5" applyNumberFormat="1" applyFont="1" applyBorder="1" applyAlignment="1" applyProtection="1">
      <alignment shrinkToFit="1"/>
    </xf>
    <xf numFmtId="1" fontId="13" fillId="8" borderId="18" xfId="5" applyNumberFormat="1" applyFont="1" applyFill="1" applyBorder="1" applyProtection="1"/>
    <xf numFmtId="0" fontId="3" fillId="3" borderId="53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</xf>
    <xf numFmtId="0" fontId="3" fillId="7" borderId="56" xfId="0" applyFont="1" applyFill="1" applyBorder="1" applyAlignment="1" applyProtection="1">
      <alignment horizontal="center" vertical="center" wrapText="1"/>
      <protection locked="0"/>
    </xf>
    <xf numFmtId="0" fontId="3" fillId="7" borderId="5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</xf>
    <xf numFmtId="1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1" xfId="0" applyFont="1" applyFill="1" applyBorder="1" applyAlignment="1" applyProtection="1">
      <alignment horizontal="center" vertical="center" wrapText="1"/>
      <protection locked="0"/>
    </xf>
    <xf numFmtId="0" fontId="3" fillId="7" borderId="45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1" fontId="3" fillId="8" borderId="35" xfId="0" applyNumberFormat="1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 vertical="center" wrapText="1"/>
    </xf>
    <xf numFmtId="1" fontId="3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7" xfId="0" applyFont="1" applyFill="1" applyBorder="1" applyAlignment="1" applyProtection="1">
      <alignment horizontal="center" vertical="center" wrapText="1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1" fontId="13" fillId="8" borderId="6" xfId="0" applyNumberFormat="1" applyFont="1" applyFill="1" applyBorder="1" applyProtection="1"/>
    <xf numFmtId="1" fontId="13" fillId="8" borderId="18" xfId="0" applyNumberFormat="1" applyFont="1" applyFill="1" applyBorder="1" applyProtection="1"/>
    <xf numFmtId="1" fontId="13" fillId="8" borderId="10" xfId="0" applyNumberFormat="1" applyFont="1" applyFill="1" applyBorder="1" applyProtection="1"/>
    <xf numFmtId="1" fontId="13" fillId="8" borderId="37" xfId="0" applyNumberFormat="1" applyFont="1" applyFill="1" applyBorder="1" applyProtection="1"/>
    <xf numFmtId="1" fontId="13" fillId="8" borderId="4" xfId="0" applyNumberFormat="1" applyFont="1" applyFill="1" applyBorder="1" applyProtection="1"/>
    <xf numFmtId="1" fontId="13" fillId="8" borderId="12" xfId="0" applyNumberFormat="1" applyFont="1" applyFill="1" applyBorder="1" applyProtection="1"/>
    <xf numFmtId="1" fontId="13" fillId="8" borderId="60" xfId="0" applyNumberFormat="1" applyFont="1" applyFill="1" applyBorder="1" applyProtection="1"/>
    <xf numFmtId="1" fontId="13" fillId="8" borderId="11" xfId="0" applyNumberFormat="1" applyFont="1" applyFill="1" applyBorder="1" applyProtection="1"/>
    <xf numFmtId="1" fontId="13" fillId="8" borderId="61" xfId="0" applyNumberFormat="1" applyFont="1" applyFill="1" applyBorder="1" applyProtection="1"/>
    <xf numFmtId="1" fontId="13" fillId="8" borderId="62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</xf>
    <xf numFmtId="0" fontId="17" fillId="0" borderId="0" xfId="5" applyNumberFormat="1" applyFont="1" applyAlignment="1" applyProtection="1">
      <alignment horizontal="center" vertical="center"/>
      <protection locked="0"/>
    </xf>
    <xf numFmtId="0" fontId="4" fillId="0" borderId="0" xfId="5" applyNumberFormat="1" applyFont="1" applyFill="1" applyAlignment="1" applyProtection="1">
      <alignment horizontal="left"/>
      <protection locked="0"/>
    </xf>
    <xf numFmtId="0" fontId="13" fillId="0" borderId="0" xfId="5" applyNumberFormat="1" applyFont="1" applyFill="1" applyAlignment="1" applyProtection="1">
      <alignment horizontal="left"/>
      <protection locked="0"/>
    </xf>
    <xf numFmtId="0" fontId="18" fillId="0" borderId="6" xfId="5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4" borderId="64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8" borderId="56" xfId="0" applyFont="1" applyFill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3" fillId="0" borderId="28" xfId="0" applyNumberFormat="1" applyFont="1" applyBorder="1" applyAlignment="1" applyProtection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" fontId="3" fillId="0" borderId="56" xfId="0" applyNumberFormat="1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2" fontId="3" fillId="3" borderId="7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3" borderId="35" xfId="0" applyNumberFormat="1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66" xfId="0" applyBorder="1" applyProtection="1"/>
    <xf numFmtId="0" fontId="0" fillId="0" borderId="64" xfId="0" applyBorder="1" applyProtection="1"/>
    <xf numFmtId="0" fontId="0" fillId="0" borderId="0" xfId="0" applyBorder="1" applyProtection="1"/>
    <xf numFmtId="0" fontId="0" fillId="0" borderId="59" xfId="0" applyBorder="1" applyProtection="1"/>
    <xf numFmtId="0" fontId="0" fillId="0" borderId="51" xfId="0" applyBorder="1" applyProtection="1"/>
    <xf numFmtId="0" fontId="0" fillId="0" borderId="36" xfId="0" applyBorder="1" applyProtection="1"/>
    <xf numFmtId="2" fontId="3" fillId="3" borderId="69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3" borderId="43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44" xfId="0" applyNumberFormat="1" applyFont="1" applyFill="1" applyBorder="1" applyAlignment="1" applyProtection="1">
      <alignment horizontal="center" vertical="center" wrapText="1"/>
    </xf>
    <xf numFmtId="2" fontId="3" fillId="3" borderId="1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1" fontId="3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8" borderId="6" xfId="3" applyNumberFormat="1" applyFont="1" applyFill="1" applyBorder="1" applyProtection="1"/>
    <xf numFmtId="1" fontId="4" fillId="8" borderId="10" xfId="3" applyNumberFormat="1" applyFont="1" applyFill="1" applyBorder="1" applyProtection="1"/>
    <xf numFmtId="1" fontId="4" fillId="8" borderId="18" xfId="3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6" xfId="0" applyNumberFormat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4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0" borderId="6" xfId="4" applyBorder="1" applyProtection="1">
      <protection locked="0"/>
    </xf>
    <xf numFmtId="1" fontId="4" fillId="8" borderId="39" xfId="5" applyNumberFormat="1" applyFont="1" applyFill="1" applyBorder="1" applyProtection="1"/>
    <xf numFmtId="1" fontId="4" fillId="8" borderId="18" xfId="6" applyNumberFormat="1" applyFont="1" applyFill="1" applyBorder="1" applyProtection="1"/>
    <xf numFmtId="1" fontId="4" fillId="8" borderId="10" xfId="6" applyNumberFormat="1" applyFont="1" applyFill="1" applyBorder="1" applyProtection="1"/>
    <xf numFmtId="1" fontId="4" fillId="8" borderId="37" xfId="6" applyNumberFormat="1" applyFont="1" applyFill="1" applyBorder="1" applyProtection="1"/>
    <xf numFmtId="1" fontId="4" fillId="8" borderId="70" xfId="5" applyNumberFormat="1" applyFont="1" applyFill="1" applyBorder="1" applyProtection="1"/>
    <xf numFmtId="1" fontId="4" fillId="8" borderId="52" xfId="5" applyNumberFormat="1" applyFont="1" applyFill="1" applyBorder="1" applyProtection="1"/>
    <xf numFmtId="1" fontId="4" fillId="8" borderId="61" xfId="5" applyNumberFormat="1" applyFont="1" applyFill="1" applyBorder="1" applyProtection="1"/>
    <xf numFmtId="0" fontId="4" fillId="0" borderId="0" xfId="5" applyNumberFormat="1" applyFont="1" applyBorder="1" applyProtection="1"/>
    <xf numFmtId="0" fontId="4" fillId="0" borderId="0" xfId="5" applyNumberFormat="1" applyFont="1" applyFill="1" applyBorder="1" applyProtection="1"/>
    <xf numFmtId="0" fontId="13" fillId="0" borderId="0" xfId="5" applyNumberFormat="1" applyFont="1" applyBorder="1" applyAlignment="1" applyProtection="1">
      <alignment horizontal="center"/>
    </xf>
    <xf numFmtId="0" fontId="4" fillId="0" borderId="0" xfId="5" applyNumberFormat="1" applyFont="1" applyFill="1" applyProtection="1"/>
    <xf numFmtId="1" fontId="4" fillId="8" borderId="6" xfId="5" applyNumberFormat="1" applyFont="1" applyFill="1" applyBorder="1" applyProtection="1"/>
    <xf numFmtId="0" fontId="4" fillId="0" borderId="0" xfId="5" applyProtection="1"/>
    <xf numFmtId="0" fontId="16" fillId="0" borderId="0" xfId="5" applyFont="1" applyFill="1" applyProtection="1"/>
    <xf numFmtId="0" fontId="13" fillId="0" borderId="0" xfId="5" applyNumberFormat="1" applyFont="1" applyFill="1" applyAlignment="1" applyProtection="1">
      <alignment horizontal="left"/>
    </xf>
    <xf numFmtId="0" fontId="4" fillId="0" borderId="0" xfId="5" applyNumberFormat="1" applyFont="1" applyFill="1" applyAlignment="1" applyProtection="1">
      <alignment horizontal="left"/>
    </xf>
    <xf numFmtId="0" fontId="4" fillId="0" borderId="0" xfId="5" applyNumberFormat="1" applyFont="1" applyFill="1" applyAlignment="1" applyProtection="1"/>
    <xf numFmtId="0" fontId="13" fillId="0" borderId="0" xfId="5" applyNumberFormat="1" applyFont="1" applyAlignment="1" applyProtection="1">
      <protection locked="0"/>
    </xf>
    <xf numFmtId="0" fontId="25" fillId="4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vertical="center"/>
    </xf>
    <xf numFmtId="0" fontId="37" fillId="4" borderId="0" xfId="1" applyFont="1" applyFill="1" applyBorder="1" applyAlignment="1" applyProtection="1"/>
    <xf numFmtId="0" fontId="35" fillId="6" borderId="0" xfId="0" applyFont="1" applyFill="1"/>
    <xf numFmtId="49" fontId="18" fillId="7" borderId="39" xfId="5" applyNumberFormat="1" applyFont="1" applyFill="1" applyBorder="1" applyAlignment="1" applyProtection="1">
      <alignment horizontal="center"/>
    </xf>
    <xf numFmtId="49" fontId="18" fillId="7" borderId="45" xfId="5" applyNumberFormat="1" applyFont="1" applyFill="1" applyBorder="1" applyAlignment="1" applyProtection="1">
      <alignment horizontal="center"/>
    </xf>
    <xf numFmtId="49" fontId="18" fillId="7" borderId="61" xfId="5" applyNumberFormat="1" applyFont="1" applyFill="1" applyBorder="1" applyAlignment="1" applyProtection="1">
      <alignment horizontal="center"/>
    </xf>
    <xf numFmtId="0" fontId="19" fillId="6" borderId="6" xfId="5" applyNumberFormat="1" applyFont="1" applyFill="1" applyBorder="1" applyAlignment="1" applyProtection="1">
      <alignment horizontal="center"/>
    </xf>
    <xf numFmtId="0" fontId="13" fillId="6" borderId="6" xfId="5" applyNumberFormat="1" applyFont="1" applyFill="1" applyBorder="1" applyProtection="1"/>
    <xf numFmtId="49" fontId="4" fillId="7" borderId="6" xfId="0" applyNumberFormat="1" applyFont="1" applyFill="1" applyBorder="1" applyAlignment="1" applyProtection="1">
      <alignment horizontal="center"/>
    </xf>
    <xf numFmtId="49" fontId="4" fillId="7" borderId="52" xfId="0" applyNumberFormat="1" applyFont="1" applyFill="1" applyBorder="1" applyAlignment="1" applyProtection="1">
      <alignment horizontal="center"/>
    </xf>
    <xf numFmtId="49" fontId="4" fillId="7" borderId="10" xfId="0" applyNumberFormat="1" applyFont="1" applyFill="1" applyBorder="1" applyAlignment="1" applyProtection="1">
      <alignment horizontal="center"/>
    </xf>
    <xf numFmtId="49" fontId="4" fillId="7" borderId="18" xfId="0" applyNumberFormat="1" applyFont="1" applyFill="1" applyBorder="1" applyAlignment="1" applyProtection="1">
      <alignment horizontal="center"/>
    </xf>
    <xf numFmtId="49" fontId="4" fillId="7" borderId="62" xfId="0" applyNumberFormat="1" applyFont="1" applyFill="1" applyBorder="1" applyAlignment="1" applyProtection="1">
      <alignment horizontal="center"/>
    </xf>
    <xf numFmtId="0" fontId="42" fillId="6" borderId="65" xfId="0" applyFont="1" applyFill="1" applyBorder="1" applyAlignment="1" applyProtection="1">
      <alignment horizontal="center" vertical="center" wrapText="1"/>
    </xf>
    <xf numFmtId="0" fontId="42" fillId="6" borderId="64" xfId="0" applyFont="1" applyFill="1" applyBorder="1" applyAlignment="1" applyProtection="1">
      <alignment horizontal="center" vertical="center" wrapText="1"/>
    </xf>
    <xf numFmtId="0" fontId="42" fillId="6" borderId="71" xfId="0" applyFont="1" applyFill="1" applyBorder="1" applyAlignment="1" applyProtection="1">
      <alignment horizontal="center" vertical="center" wrapText="1"/>
    </xf>
    <xf numFmtId="0" fontId="42" fillId="6" borderId="66" xfId="0" applyFont="1" applyFill="1" applyBorder="1" applyAlignment="1" applyProtection="1">
      <alignment horizontal="center" vertical="center" wrapText="1"/>
    </xf>
    <xf numFmtId="0" fontId="42" fillId="6" borderId="72" xfId="0" applyFont="1" applyFill="1" applyBorder="1" applyAlignment="1" applyProtection="1">
      <alignment horizontal="center" vertical="center" wrapText="1"/>
    </xf>
    <xf numFmtId="0" fontId="42" fillId="6" borderId="30" xfId="0" applyFont="1" applyFill="1" applyBorder="1" applyAlignment="1" applyProtection="1">
      <alignment horizontal="center" vertical="center" wrapText="1"/>
    </xf>
    <xf numFmtId="0" fontId="42" fillId="6" borderId="73" xfId="0" applyFont="1" applyFill="1" applyBorder="1" applyAlignment="1" applyProtection="1">
      <alignment horizontal="center" vertical="center" wrapText="1"/>
    </xf>
    <xf numFmtId="0" fontId="42" fillId="6" borderId="63" xfId="0" applyFont="1" applyFill="1" applyBorder="1" applyAlignment="1" applyProtection="1">
      <alignment horizontal="center" vertical="center" wrapText="1"/>
    </xf>
    <xf numFmtId="0" fontId="42" fillId="6" borderId="74" xfId="0" applyFont="1" applyFill="1" applyBorder="1" applyAlignment="1" applyProtection="1">
      <alignment horizontal="center" vertical="center" wrapText="1"/>
    </xf>
    <xf numFmtId="0" fontId="42" fillId="6" borderId="75" xfId="0" applyFont="1" applyFill="1" applyBorder="1" applyAlignment="1" applyProtection="1">
      <alignment horizontal="center" vertical="center" wrapText="1"/>
    </xf>
    <xf numFmtId="0" fontId="42" fillId="6" borderId="76" xfId="0" applyFont="1" applyFill="1" applyBorder="1" applyAlignment="1" applyProtection="1">
      <alignment horizontal="center" vertical="center" wrapText="1"/>
    </xf>
    <xf numFmtId="0" fontId="27" fillId="6" borderId="2" xfId="0" applyNumberFormat="1" applyFont="1" applyFill="1" applyBorder="1" applyAlignment="1" applyProtection="1">
      <alignment horizontal="center"/>
    </xf>
    <xf numFmtId="0" fontId="27" fillId="6" borderId="6" xfId="0" applyNumberFormat="1" applyFont="1" applyFill="1" applyBorder="1" applyAlignment="1" applyProtection="1">
      <alignment horizontal="center"/>
    </xf>
    <xf numFmtId="0" fontId="27" fillId="6" borderId="39" xfId="0" applyNumberFormat="1" applyFont="1" applyFill="1" applyBorder="1" applyAlignment="1" applyProtection="1">
      <alignment horizontal="center"/>
    </xf>
    <xf numFmtId="0" fontId="27" fillId="6" borderId="4" xfId="0" applyNumberFormat="1" applyFont="1" applyFill="1" applyBorder="1" applyAlignment="1" applyProtection="1">
      <alignment horizontal="center"/>
    </xf>
    <xf numFmtId="0" fontId="13" fillId="0" borderId="2" xfId="0" applyNumberFormat="1" applyFont="1" applyBorder="1" applyProtection="1"/>
    <xf numFmtId="0" fontId="13" fillId="0" borderId="2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left" vertical="justify"/>
    </xf>
    <xf numFmtId="0" fontId="43" fillId="9" borderId="2" xfId="5" applyNumberFormat="1" applyFont="1" applyFill="1" applyBorder="1" applyAlignment="1" applyProtection="1">
      <alignment horizontal="center"/>
    </xf>
    <xf numFmtId="0" fontId="43" fillId="9" borderId="39" xfId="5" applyNumberFormat="1" applyFont="1" applyFill="1" applyBorder="1" applyAlignment="1" applyProtection="1">
      <alignment horizontal="center"/>
    </xf>
    <xf numFmtId="0" fontId="43" fillId="9" borderId="6" xfId="5" applyNumberFormat="1" applyFont="1" applyFill="1" applyBorder="1" applyAlignment="1" applyProtection="1">
      <alignment horizontal="center"/>
    </xf>
    <xf numFmtId="0" fontId="4" fillId="0" borderId="6" xfId="5" applyNumberFormat="1" applyFont="1" applyBorder="1" applyAlignment="1" applyProtection="1">
      <alignment horizontal="center" vertical="center" textRotation="90"/>
    </xf>
    <xf numFmtId="0" fontId="13" fillId="2" borderId="6" xfId="5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38" fillId="0" borderId="0" xfId="0" applyFont="1" applyBorder="1" applyAlignment="1">
      <alignment horizontal="left" vertical="center" wrapText="1"/>
    </xf>
    <xf numFmtId="0" fontId="25" fillId="4" borderId="79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81" xfId="0" applyFont="1" applyFill="1" applyBorder="1" applyAlignment="1">
      <alignment horizontal="center"/>
    </xf>
    <xf numFmtId="0" fontId="36" fillId="4" borderId="0" xfId="1" applyFont="1" applyFill="1" applyBorder="1" applyAlignment="1" applyProtection="1">
      <alignment horizontal="left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wrapText="1"/>
    </xf>
    <xf numFmtId="0" fontId="4" fillId="0" borderId="85" xfId="0" applyFont="1" applyFill="1" applyBorder="1" applyAlignment="1" applyProtection="1">
      <alignment horizontal="center" vertical="center" wrapText="1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4" borderId="63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5" fillId="0" borderId="65" xfId="0" applyFont="1" applyFill="1" applyBorder="1" applyAlignment="1" applyProtection="1">
      <alignment horizontal="center" vertical="center" wrapText="1"/>
    </xf>
    <xf numFmtId="0" fontId="35" fillId="0" borderId="64" xfId="0" applyFont="1" applyFill="1" applyBorder="1" applyAlignment="1" applyProtection="1">
      <alignment horizontal="center" vertical="center" wrapText="1"/>
    </xf>
    <xf numFmtId="0" fontId="35" fillId="0" borderId="67" xfId="0" applyFont="1" applyFill="1" applyBorder="1" applyAlignment="1" applyProtection="1">
      <alignment horizontal="center" vertical="center" wrapText="1"/>
    </xf>
    <xf numFmtId="0" fontId="35" fillId="0" borderId="59" xfId="0" applyFont="1" applyFill="1" applyBorder="1" applyAlignment="1" applyProtection="1">
      <alignment horizontal="center" vertical="center" wrapText="1"/>
    </xf>
    <xf numFmtId="0" fontId="35" fillId="0" borderId="68" xfId="0" applyFont="1" applyFill="1" applyBorder="1" applyAlignment="1" applyProtection="1">
      <alignment horizontal="center" vertical="center" wrapText="1"/>
    </xf>
    <xf numFmtId="0" fontId="35" fillId="0" borderId="3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Fill="1" applyBorder="1" applyAlignment="1" applyProtection="1">
      <alignment horizontal="center" vertical="center" wrapText="1"/>
    </xf>
    <xf numFmtId="0" fontId="3" fillId="0" borderId="83" xfId="0" applyFont="1" applyFill="1" applyBorder="1" applyAlignment="1" applyProtection="1">
      <alignment horizontal="center" vertical="center" wrapText="1"/>
    </xf>
    <xf numFmtId="0" fontId="3" fillId="2" borderId="78" xfId="0" applyFont="1" applyFill="1" applyBorder="1" applyAlignment="1" applyProtection="1">
      <alignment horizontal="center" vertical="center" wrapText="1"/>
    </xf>
    <xf numFmtId="0" fontId="3" fillId="2" borderId="7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78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3" fillId="1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textRotation="90" wrapText="1"/>
    </xf>
    <xf numFmtId="0" fontId="4" fillId="0" borderId="4" xfId="0" applyNumberFormat="1" applyFont="1" applyBorder="1" applyAlignment="1" applyProtection="1">
      <alignment horizontal="center" vertical="center" textRotation="90" wrapText="1"/>
    </xf>
    <xf numFmtId="0" fontId="4" fillId="0" borderId="10" xfId="0" applyNumberFormat="1" applyFont="1" applyBorder="1" applyAlignment="1" applyProtection="1">
      <alignment horizontal="center" vertical="center" textRotation="90" wrapText="1"/>
    </xf>
    <xf numFmtId="0" fontId="4" fillId="0" borderId="6" xfId="0" applyNumberFormat="1" applyFont="1" applyBorder="1" applyAlignment="1" applyProtection="1">
      <alignment horizontal="center" vertical="center" textRotation="90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textRotation="90" wrapText="1"/>
    </xf>
    <xf numFmtId="0" fontId="13" fillId="2" borderId="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75" xfId="0" applyNumberFormat="1" applyFont="1" applyBorder="1" applyAlignment="1" applyProtection="1">
      <alignment horizontal="center" vertical="center" textRotation="90" wrapText="1"/>
    </xf>
    <xf numFmtId="0" fontId="4" fillId="0" borderId="30" xfId="0" applyNumberFormat="1" applyFont="1" applyBorder="1" applyAlignment="1" applyProtection="1">
      <alignment horizontal="center" vertical="center" textRotation="90" wrapText="1"/>
    </xf>
    <xf numFmtId="0" fontId="33" fillId="10" borderId="0" xfId="1" applyFont="1" applyFill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2" borderId="10" xfId="0" applyNumberFormat="1" applyFont="1" applyFill="1" applyBorder="1" applyAlignment="1" applyProtection="1">
      <alignment horizontal="center" vertical="center" textRotation="90" wrapText="1"/>
    </xf>
    <xf numFmtId="0" fontId="13" fillId="2" borderId="6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textRotation="90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69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13" fillId="2" borderId="5" xfId="0" applyNumberFormat="1" applyFont="1" applyFill="1" applyBorder="1" applyAlignment="1" applyProtection="1">
      <alignment horizontal="center" vertical="center" textRotation="90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73" xfId="0" applyNumberFormat="1" applyFont="1" applyBorder="1" applyAlignment="1" applyProtection="1">
      <alignment horizontal="center" vertical="center" textRotation="90" wrapText="1"/>
    </xf>
    <xf numFmtId="0" fontId="4" fillId="0" borderId="40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13" fillId="2" borderId="6" xfId="5" applyNumberFormat="1" applyFont="1" applyFill="1" applyBorder="1" applyAlignment="1" applyProtection="1">
      <alignment horizontal="center" textRotation="90"/>
    </xf>
    <xf numFmtId="0" fontId="13" fillId="2" borderId="6" xfId="5" applyFont="1" applyFill="1" applyBorder="1" applyAlignment="1" applyProtection="1"/>
    <xf numFmtId="0" fontId="4" fillId="0" borderId="18" xfId="5" applyNumberFormat="1" applyFont="1" applyFill="1" applyBorder="1" applyAlignment="1" applyProtection="1">
      <alignment horizontal="center" vertical="center" textRotation="90" wrapText="1"/>
    </xf>
    <xf numFmtId="0" fontId="4" fillId="0" borderId="30" xfId="5" applyNumberFormat="1" applyFont="1" applyFill="1" applyBorder="1" applyAlignment="1" applyProtection="1">
      <alignment horizontal="center" vertical="center" textRotation="90" wrapText="1"/>
    </xf>
    <xf numFmtId="0" fontId="4" fillId="0" borderId="10" xfId="5" applyNumberFormat="1" applyFont="1" applyFill="1" applyBorder="1" applyAlignment="1" applyProtection="1">
      <alignment horizontal="center" vertical="center" textRotation="90" wrapText="1"/>
    </xf>
    <xf numFmtId="0" fontId="4" fillId="0" borderId="6" xfId="5" applyNumberFormat="1" applyFont="1" applyFill="1" applyBorder="1" applyAlignment="1" applyProtection="1">
      <alignment horizontal="center" vertical="center" textRotation="90" wrapText="1"/>
    </xf>
    <xf numFmtId="0" fontId="4" fillId="0" borderId="6" xfId="5" applyNumberFormat="1" applyFont="1" applyFill="1" applyBorder="1" applyAlignment="1" applyProtection="1">
      <alignment horizontal="center" vertical="center" wrapText="1"/>
    </xf>
    <xf numFmtId="0" fontId="4" fillId="0" borderId="76" xfId="5" applyNumberFormat="1" applyFont="1" applyFill="1" applyBorder="1" applyAlignment="1" applyProtection="1">
      <alignment horizontal="center" vertical="center" wrapText="1"/>
    </xf>
    <xf numFmtId="0" fontId="4" fillId="0" borderId="74" xfId="5" applyNumberFormat="1" applyFont="1" applyFill="1" applyBorder="1" applyAlignment="1" applyProtection="1">
      <alignment horizontal="center" vertical="center" wrapText="1"/>
    </xf>
    <xf numFmtId="0" fontId="4" fillId="0" borderId="21" xfId="5" applyNumberFormat="1" applyFont="1" applyFill="1" applyBorder="1" applyAlignment="1" applyProtection="1">
      <alignment horizontal="center" vertical="center" wrapText="1"/>
    </xf>
    <xf numFmtId="0" fontId="4" fillId="0" borderId="25" xfId="5" applyNumberFormat="1" applyFont="1" applyFill="1" applyBorder="1" applyAlignment="1" applyProtection="1">
      <alignment horizontal="center" vertical="center" wrapText="1"/>
    </xf>
    <xf numFmtId="0" fontId="13" fillId="2" borderId="18" xfId="5" applyNumberFormat="1" applyFont="1" applyFill="1" applyBorder="1" applyAlignment="1" applyProtection="1">
      <alignment horizontal="center" vertical="center" textRotation="90" wrapText="1"/>
    </xf>
    <xf numFmtId="0" fontId="13" fillId="2" borderId="30" xfId="5" applyNumberFormat="1" applyFont="1" applyFill="1" applyBorder="1" applyAlignment="1" applyProtection="1">
      <alignment horizontal="center" vertical="center" textRotation="90" wrapText="1"/>
    </xf>
    <xf numFmtId="0" fontId="13" fillId="2" borderId="10" xfId="5" applyNumberFormat="1" applyFont="1" applyFill="1" applyBorder="1" applyAlignment="1" applyProtection="1">
      <alignment horizontal="center" vertical="center" textRotation="90" wrapText="1"/>
    </xf>
    <xf numFmtId="0" fontId="4" fillId="0" borderId="0" xfId="5" applyNumberFormat="1" applyFont="1" applyFill="1" applyAlignment="1" applyProtection="1">
      <alignment horizontal="left"/>
    </xf>
    <xf numFmtId="0" fontId="4" fillId="0" borderId="75" xfId="5" applyNumberFormat="1" applyFont="1" applyFill="1" applyBorder="1" applyAlignment="1" applyProtection="1">
      <alignment horizontal="center" vertical="center" textRotation="90" wrapText="1"/>
    </xf>
    <xf numFmtId="0" fontId="4" fillId="2" borderId="82" xfId="5" applyNumberFormat="1" applyFont="1" applyFill="1" applyBorder="1" applyAlignment="1" applyProtection="1">
      <alignment horizontal="center" vertical="center" textRotation="90" wrapText="1"/>
    </xf>
    <xf numFmtId="0" fontId="4" fillId="2" borderId="73" xfId="5" applyNumberFormat="1" applyFont="1" applyFill="1" applyBorder="1" applyAlignment="1" applyProtection="1">
      <alignment horizontal="center" vertical="center" textRotation="90" wrapText="1"/>
    </xf>
    <xf numFmtId="0" fontId="4" fillId="2" borderId="40" xfId="5" applyNumberFormat="1" applyFont="1" applyFill="1" applyBorder="1" applyAlignment="1" applyProtection="1">
      <alignment horizontal="center" vertical="center" textRotation="90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5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left"/>
    </xf>
    <xf numFmtId="0" fontId="13" fillId="2" borderId="75" xfId="5" applyNumberFormat="1" applyFont="1" applyFill="1" applyBorder="1" applyAlignment="1" applyProtection="1">
      <alignment horizontal="center" vertical="center" textRotation="90" wrapText="1"/>
    </xf>
    <xf numFmtId="0" fontId="18" fillId="0" borderId="6" xfId="5" applyNumberFormat="1" applyFont="1" applyBorder="1" applyAlignment="1" applyProtection="1"/>
    <xf numFmtId="0" fontId="18" fillId="0" borderId="6" xfId="5" applyFont="1" applyBorder="1" applyAlignment="1" applyProtection="1"/>
    <xf numFmtId="0" fontId="18" fillId="0" borderId="6" xfId="5" applyNumberFormat="1" applyFont="1" applyBorder="1" applyAlignment="1" applyProtection="1">
      <alignment horizontal="center" textRotation="90" shrinkToFit="1"/>
    </xf>
    <xf numFmtId="0" fontId="18" fillId="0" borderId="6" xfId="5" applyFont="1" applyBorder="1" applyAlignment="1" applyProtection="1">
      <alignment horizontal="center" textRotation="90"/>
    </xf>
    <xf numFmtId="0" fontId="4" fillId="0" borderId="6" xfId="5" applyNumberFormat="1" applyFont="1" applyBorder="1" applyAlignment="1" applyProtection="1">
      <alignment horizontal="center" vertical="center" textRotation="90" wrapText="1"/>
    </xf>
    <xf numFmtId="0" fontId="4" fillId="0" borderId="6" xfId="5" applyFont="1" applyBorder="1" applyAlignment="1" applyProtection="1">
      <alignment horizontal="center" vertical="center" wrapText="1"/>
    </xf>
    <xf numFmtId="0" fontId="13" fillId="2" borderId="6" xfId="5" applyNumberFormat="1" applyFont="1" applyFill="1" applyBorder="1" applyAlignment="1" applyProtection="1">
      <alignment horizontal="center" vertical="center" textRotation="90" wrapText="1"/>
    </xf>
    <xf numFmtId="0" fontId="13" fillId="2" borderId="6" xfId="5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left"/>
      <protection locked="0"/>
    </xf>
    <xf numFmtId="0" fontId="4" fillId="0" borderId="20" xfId="5" applyNumberFormat="1" applyFont="1" applyBorder="1" applyAlignment="1" applyProtection="1">
      <alignment horizontal="center"/>
    </xf>
    <xf numFmtId="0" fontId="4" fillId="0" borderId="43" xfId="5" applyNumberFormat="1" applyFont="1" applyBorder="1" applyAlignment="1" applyProtection="1">
      <alignment horizontal="center"/>
    </xf>
    <xf numFmtId="0" fontId="13" fillId="0" borderId="5" xfId="5" applyNumberFormat="1" applyFont="1" applyFill="1" applyBorder="1" applyAlignment="1" applyProtection="1">
      <alignment horizontal="center" vertical="center" wrapText="1"/>
    </xf>
    <xf numFmtId="0" fontId="13" fillId="0" borderId="19" xfId="5" applyNumberFormat="1" applyFont="1" applyFill="1" applyBorder="1" applyAlignment="1" applyProtection="1">
      <alignment horizontal="center" vertical="center" wrapText="1"/>
    </xf>
    <xf numFmtId="0" fontId="19" fillId="0" borderId="86" xfId="5" applyNumberFormat="1" applyFont="1" applyBorder="1" applyAlignment="1" applyProtection="1">
      <alignment horizontal="left"/>
    </xf>
    <xf numFmtId="0" fontId="19" fillId="0" borderId="85" xfId="5" applyNumberFormat="1" applyFont="1" applyBorder="1" applyAlignment="1" applyProtection="1">
      <alignment horizontal="left"/>
    </xf>
    <xf numFmtId="0" fontId="4" fillId="0" borderId="82" xfId="5" applyNumberFormat="1" applyFont="1" applyBorder="1" applyAlignment="1" applyProtection="1">
      <alignment horizontal="center" vertical="center" textRotation="90" wrapText="1"/>
    </xf>
    <xf numFmtId="0" fontId="4" fillId="0" borderId="73" xfId="5" applyNumberFormat="1" applyFont="1" applyBorder="1" applyAlignment="1" applyProtection="1">
      <alignment horizontal="center" vertical="center" textRotation="90" wrapText="1"/>
    </xf>
    <xf numFmtId="0" fontId="13" fillId="0" borderId="75" xfId="5" applyNumberFormat="1" applyFont="1" applyFill="1" applyBorder="1" applyAlignment="1" applyProtection="1">
      <alignment horizontal="center" vertical="center" textRotation="90" wrapText="1"/>
    </xf>
    <xf numFmtId="0" fontId="13" fillId="0" borderId="30" xfId="5" applyNumberFormat="1" applyFont="1" applyFill="1" applyBorder="1" applyAlignment="1" applyProtection="1">
      <alignment horizontal="center" vertical="center" textRotation="90" wrapText="1"/>
    </xf>
    <xf numFmtId="0" fontId="13" fillId="0" borderId="10" xfId="5" applyNumberFormat="1" applyFont="1" applyFill="1" applyBorder="1" applyAlignment="1" applyProtection="1">
      <alignment horizontal="center" vertical="center" textRotation="90" wrapText="1"/>
    </xf>
    <xf numFmtId="0" fontId="4" fillId="0" borderId="20" xfId="5" applyNumberFormat="1" applyFont="1" applyFill="1" applyBorder="1" applyAlignment="1" applyProtection="1">
      <alignment horizontal="center" vertical="center" textRotation="90" wrapText="1"/>
    </xf>
    <xf numFmtId="0" fontId="4" fillId="0" borderId="32" xfId="5" applyNumberFormat="1" applyFont="1" applyFill="1" applyBorder="1" applyAlignment="1" applyProtection="1">
      <alignment horizontal="center" vertical="center" textRotation="90" wrapText="1"/>
    </xf>
    <xf numFmtId="0" fontId="17" fillId="0" borderId="0" xfId="5" applyFont="1" applyAlignment="1" applyProtection="1">
      <alignment horizontal="center" vertical="center"/>
      <protection locked="0"/>
    </xf>
    <xf numFmtId="0" fontId="17" fillId="0" borderId="0" xfId="5" applyNumberFormat="1" applyFont="1" applyAlignment="1" applyProtection="1">
      <alignment horizontal="center" vertical="center"/>
      <protection locked="0"/>
    </xf>
    <xf numFmtId="0" fontId="4" fillId="0" borderId="78" xfId="5" applyNumberFormat="1" applyFont="1" applyBorder="1" applyAlignment="1" applyProtection="1">
      <alignment horizontal="center" vertical="center" wrapText="1"/>
    </xf>
    <xf numFmtId="0" fontId="4" fillId="0" borderId="72" xfId="5" applyFont="1" applyBorder="1" applyAlignment="1" applyProtection="1">
      <alignment horizontal="center" vertical="center" wrapText="1"/>
    </xf>
    <xf numFmtId="0" fontId="4" fillId="0" borderId="9" xfId="5" applyFont="1" applyBorder="1" applyAlignment="1" applyProtection="1">
      <alignment horizontal="center" vertical="center" wrapText="1"/>
    </xf>
    <xf numFmtId="0" fontId="4" fillId="0" borderId="78" xfId="5" applyNumberFormat="1" applyFont="1" applyFill="1" applyBorder="1" applyAlignment="1" applyProtection="1">
      <alignment horizontal="center" vertical="center" textRotation="90" wrapText="1"/>
    </xf>
    <xf numFmtId="0" fontId="4" fillId="0" borderId="72" xfId="5" applyFont="1" applyFill="1" applyBorder="1" applyAlignment="1" applyProtection="1">
      <alignment horizontal="center" vertical="center" wrapText="1"/>
    </xf>
    <xf numFmtId="0" fontId="4" fillId="0" borderId="9" xfId="5" applyFont="1" applyFill="1" applyBorder="1" applyAlignment="1" applyProtection="1">
      <alignment horizontal="center" vertical="center" wrapText="1"/>
    </xf>
    <xf numFmtId="0" fontId="13" fillId="0" borderId="69" xfId="5" applyNumberFormat="1" applyFont="1" applyFill="1" applyBorder="1" applyAlignment="1" applyProtection="1">
      <alignment horizontal="center" vertical="center" wrapText="1"/>
    </xf>
    <xf numFmtId="0" fontId="13" fillId="0" borderId="22" xfId="5" applyNumberFormat="1" applyFont="1" applyFill="1" applyBorder="1" applyAlignment="1" applyProtection="1">
      <alignment horizontal="center" vertical="center" wrapText="1"/>
    </xf>
    <xf numFmtId="0" fontId="4" fillId="0" borderId="82" xfId="5" applyNumberFormat="1" applyFont="1" applyFill="1" applyBorder="1" applyAlignment="1" applyProtection="1">
      <alignment horizontal="center" vertical="center" textRotation="90" wrapText="1"/>
    </xf>
    <xf numFmtId="0" fontId="4" fillId="0" borderId="73" xfId="5" applyNumberFormat="1" applyFont="1" applyFill="1" applyBorder="1" applyAlignment="1" applyProtection="1">
      <alignment horizontal="center" vertical="center" textRotation="90" wrapText="1"/>
    </xf>
    <xf numFmtId="0" fontId="4" fillId="0" borderId="40" xfId="5" applyNumberFormat="1" applyFont="1" applyFill="1" applyBorder="1" applyAlignment="1" applyProtection="1">
      <alignment horizontal="center" vertical="center" textRotation="90" wrapText="1"/>
    </xf>
    <xf numFmtId="0" fontId="4" fillId="0" borderId="20" xfId="5" applyNumberFormat="1" applyFont="1" applyFill="1" applyBorder="1" applyAlignment="1" applyProtection="1">
      <alignment horizontal="center" vertical="center" wrapText="1"/>
    </xf>
    <xf numFmtId="0" fontId="4" fillId="0" borderId="43" xfId="5" applyNumberFormat="1" applyFont="1" applyFill="1" applyBorder="1" applyAlignment="1" applyProtection="1">
      <alignment horizontal="center" vertical="center" wrapText="1"/>
    </xf>
    <xf numFmtId="0" fontId="4" fillId="0" borderId="23" xfId="5" applyNumberFormat="1" applyFont="1" applyFill="1" applyBorder="1" applyAlignment="1" applyProtection="1">
      <alignment horizontal="center" vertical="center" wrapText="1"/>
    </xf>
    <xf numFmtId="0" fontId="13" fillId="0" borderId="86" xfId="5" applyNumberFormat="1" applyFont="1" applyFill="1" applyBorder="1" applyAlignment="1" applyProtection="1">
      <alignment horizontal="center"/>
      <protection locked="0"/>
    </xf>
    <xf numFmtId="0" fontId="13" fillId="0" borderId="85" xfId="5" applyNumberFormat="1" applyFont="1" applyFill="1" applyBorder="1" applyAlignment="1" applyProtection="1">
      <alignment horizontal="center"/>
      <protection locked="0"/>
    </xf>
    <xf numFmtId="0" fontId="13" fillId="0" borderId="60" xfId="5" applyNumberFormat="1" applyFont="1" applyFill="1" applyBorder="1" applyAlignment="1" applyProtection="1">
      <alignment horizontal="center"/>
      <protection locked="0"/>
    </xf>
    <xf numFmtId="0" fontId="4" fillId="0" borderId="17" xfId="5" applyNumberFormat="1" applyFont="1" applyFill="1" applyBorder="1" applyAlignment="1" applyProtection="1">
      <alignment horizontal="center" vertical="center" textRotation="90" wrapText="1"/>
    </xf>
    <xf numFmtId="0" fontId="4" fillId="0" borderId="72" xfId="5" applyNumberFormat="1" applyFont="1" applyFill="1" applyBorder="1" applyAlignment="1" applyProtection="1">
      <alignment horizontal="center" vertical="center" textRotation="90" wrapText="1"/>
    </xf>
    <xf numFmtId="0" fontId="4" fillId="0" borderId="9" xfId="5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textRotation="90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3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0" borderId="0" xfId="1" applyFont="1" applyFill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12" borderId="0" xfId="0" applyFont="1" applyFill="1" applyAlignment="1">
      <alignment horizontal="left" vertical="top" wrapText="1"/>
    </xf>
    <xf numFmtId="0" fontId="13" fillId="0" borderId="5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12" borderId="37" xfId="0" applyFont="1" applyFill="1" applyBorder="1" applyAlignment="1">
      <alignment horizontal="center" vertical="center"/>
    </xf>
    <xf numFmtId="0" fontId="13" fillId="12" borderId="52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11" borderId="86" xfId="0" applyFont="1" applyFill="1" applyBorder="1" applyAlignment="1">
      <alignment horizontal="center" vertical="center"/>
    </xf>
    <xf numFmtId="0" fontId="13" fillId="11" borderId="85" xfId="0" applyFont="1" applyFill="1" applyBorder="1" applyAlignment="1">
      <alignment horizontal="center" vertical="center"/>
    </xf>
    <xf numFmtId="0" fontId="13" fillId="11" borderId="60" xfId="0" applyFont="1" applyFill="1" applyBorder="1" applyAlignment="1">
      <alignment horizontal="center" vertical="center"/>
    </xf>
    <xf numFmtId="0" fontId="34" fillId="10" borderId="0" xfId="1" applyFont="1" applyFill="1" applyBorder="1" applyAlignment="1" applyProtection="1">
      <alignment horizontal="center" vertical="center" wrapText="1"/>
    </xf>
    <xf numFmtId="0" fontId="27" fillId="5" borderId="0" xfId="0" applyFont="1" applyFill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7" fillId="0" borderId="6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11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34" fillId="10" borderId="0" xfId="1" applyFont="1" applyFill="1" applyAlignment="1" applyProtection="1">
      <alignment horizontal="center" vertical="center" wrapText="1"/>
    </xf>
    <xf numFmtId="0" fontId="28" fillId="0" borderId="0" xfId="8" applyFont="1" applyAlignment="1">
      <alignment horizontal="left" vertical="top" wrapText="1" indent="2"/>
    </xf>
    <xf numFmtId="0" fontId="13" fillId="0" borderId="0" xfId="8" applyFont="1" applyAlignment="1">
      <alignment horizontal="center" vertical="center" wrapText="1"/>
    </xf>
    <xf numFmtId="0" fontId="28" fillId="0" borderId="0" xfId="8" applyFont="1" applyAlignment="1">
      <alignment horizontal="left" vertical="top" wrapText="1"/>
    </xf>
    <xf numFmtId="0" fontId="13" fillId="0" borderId="0" xfId="8" applyFont="1" applyAlignment="1">
      <alignment horizontal="left" vertical="top" wrapText="1"/>
    </xf>
    <xf numFmtId="0" fontId="13" fillId="0" borderId="1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0" fontId="13" fillId="0" borderId="58" xfId="8" applyFont="1" applyBorder="1" applyAlignment="1">
      <alignment horizontal="center" vertical="center" wrapText="1"/>
    </xf>
    <xf numFmtId="0" fontId="13" fillId="0" borderId="2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39" xfId="8" applyFont="1" applyBorder="1" applyAlignment="1">
      <alignment horizontal="center"/>
    </xf>
    <xf numFmtId="0" fontId="4" fillId="0" borderId="63" xfId="8" applyFont="1" applyBorder="1" applyAlignment="1">
      <alignment horizontal="center" vertical="center" wrapText="1"/>
    </xf>
    <xf numFmtId="0" fontId="4" fillId="0" borderId="31" xfId="8" applyBorder="1" applyAlignment="1">
      <alignment horizontal="center" vertical="center" wrapText="1"/>
    </xf>
    <xf numFmtId="0" fontId="17" fillId="0" borderId="69" xfId="8" applyFont="1" applyBorder="1" applyAlignment="1">
      <alignment horizontal="center" vertical="center" wrapText="1"/>
    </xf>
    <xf numFmtId="0" fontId="17" fillId="0" borderId="43" xfId="8" applyFont="1" applyBorder="1" applyAlignment="1">
      <alignment horizontal="center" vertical="center" wrapText="1"/>
    </xf>
    <xf numFmtId="0" fontId="17" fillId="0" borderId="87" xfId="8" applyFont="1" applyBorder="1" applyAlignment="1">
      <alignment horizontal="center" vertical="center" wrapText="1"/>
    </xf>
    <xf numFmtId="0" fontId="16" fillId="0" borderId="0" xfId="8" applyFont="1" applyFill="1" applyBorder="1" applyAlignment="1" applyProtection="1">
      <alignment horizontal="center" vertical="center" wrapText="1"/>
    </xf>
  </cellXfs>
  <cellStyles count="9">
    <cellStyle name="Hyperlink" xfId="1" builtinId="8"/>
    <cellStyle name="Hyperlink 2" xfId="2"/>
    <cellStyle name="Normal" xfId="0" builtinId="0"/>
    <cellStyle name="Normal 2" xfId="3"/>
    <cellStyle name="Normal 3" xfId="4"/>
    <cellStyle name="Normal_Sheet1" xfId="5"/>
    <cellStyle name="Normal_Sheet1 2" xfId="6"/>
    <cellStyle name="Percent" xfId="7" builtinId="5"/>
    <cellStyle name="Нормален 2" xfId="8"/>
  </cellStyles>
  <dxfs count="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02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7639050"/>
          <a:ext cx="12192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204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858250"/>
          <a:ext cx="12192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307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9382125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19" zoomScaleNormal="100" workbookViewId="0">
      <selection activeCell="A13" sqref="A13"/>
    </sheetView>
  </sheetViews>
  <sheetFormatPr defaultRowHeight="15"/>
  <cols>
    <col min="1" max="8" width="9.140625" style="488"/>
    <col min="9" max="9" width="17.28515625" style="488" customWidth="1"/>
    <col min="10" max="10" width="29.42578125" style="488" customWidth="1"/>
    <col min="11" max="11" width="22.28515625" style="488" customWidth="1"/>
    <col min="12" max="16384" width="9.140625" style="488"/>
  </cols>
  <sheetData>
    <row r="2" spans="1:11" s="484" customFormat="1" ht="15.75">
      <c r="A2" s="532" t="s">
        <v>414</v>
      </c>
      <c r="B2" s="532"/>
      <c r="C2" s="532"/>
      <c r="D2" s="532"/>
      <c r="E2" s="532"/>
      <c r="F2" s="532"/>
      <c r="G2" s="532"/>
      <c r="H2" s="532"/>
      <c r="I2" s="532"/>
      <c r="J2" s="532"/>
      <c r="K2" s="483"/>
    </row>
    <row r="3" spans="1:11" s="486" customFormat="1" ht="15.75">
      <c r="A3" s="532" t="s">
        <v>415</v>
      </c>
      <c r="B3" s="532"/>
      <c r="C3" s="532"/>
      <c r="D3" s="532"/>
      <c r="E3" s="532"/>
      <c r="F3" s="532"/>
      <c r="G3" s="532"/>
      <c r="H3" s="532"/>
      <c r="I3" s="532"/>
      <c r="J3" s="532"/>
      <c r="K3" s="485"/>
    </row>
    <row r="4" spans="1:11" s="486" customFormat="1" ht="15.75">
      <c r="A4" s="532" t="s">
        <v>416</v>
      </c>
      <c r="B4" s="532"/>
      <c r="C4" s="532"/>
      <c r="D4" s="532"/>
      <c r="E4" s="532"/>
      <c r="F4" s="532"/>
      <c r="G4" s="532"/>
      <c r="H4" s="532"/>
      <c r="I4" s="532"/>
      <c r="J4" s="532"/>
      <c r="K4" s="485"/>
    </row>
    <row r="5" spans="1:11" s="486" customFormat="1" ht="15.75">
      <c r="A5" s="532" t="s">
        <v>419</v>
      </c>
      <c r="B5" s="532"/>
      <c r="C5" s="532"/>
      <c r="D5" s="532"/>
      <c r="E5" s="532"/>
      <c r="F5" s="532"/>
      <c r="G5" s="532"/>
      <c r="H5" s="532"/>
      <c r="I5" s="532"/>
      <c r="J5" s="532"/>
      <c r="K5" s="485"/>
    </row>
    <row r="6" spans="1:11" s="486" customFormat="1" ht="15.75">
      <c r="A6" s="532" t="s">
        <v>418</v>
      </c>
      <c r="B6" s="532"/>
      <c r="C6" s="532"/>
      <c r="D6" s="532"/>
      <c r="E6" s="532"/>
      <c r="F6" s="532"/>
      <c r="G6" s="532"/>
      <c r="H6" s="532"/>
      <c r="I6" s="532"/>
      <c r="J6" s="532"/>
      <c r="K6" s="485"/>
    </row>
    <row r="7" spans="1:11" s="486" customFormat="1" ht="15.75">
      <c r="A7" s="532" t="s">
        <v>420</v>
      </c>
      <c r="B7" s="532"/>
      <c r="C7" s="532"/>
      <c r="D7" s="532"/>
      <c r="E7" s="532"/>
      <c r="F7" s="532"/>
      <c r="G7" s="532"/>
      <c r="H7" s="532"/>
      <c r="I7" s="532"/>
      <c r="J7" s="532"/>
      <c r="K7" s="485"/>
    </row>
    <row r="8" spans="1:11" s="486" customFormat="1" ht="15.75">
      <c r="A8" s="532" t="s">
        <v>417</v>
      </c>
      <c r="B8" s="532"/>
      <c r="C8" s="532"/>
      <c r="D8" s="532"/>
      <c r="E8" s="532"/>
      <c r="F8" s="532"/>
      <c r="G8" s="532"/>
      <c r="H8" s="532"/>
      <c r="I8" s="532"/>
      <c r="J8" s="532"/>
      <c r="K8" s="485"/>
    </row>
    <row r="9" spans="1:11" ht="16.5" thickBot="1">
      <c r="A9" s="222"/>
      <c r="B9" s="223"/>
      <c r="C9" s="8"/>
      <c r="D9" s="487"/>
      <c r="E9" s="222"/>
      <c r="F9" s="222"/>
      <c r="G9" s="222"/>
      <c r="H9" s="222"/>
      <c r="I9" s="222"/>
      <c r="J9" s="224"/>
      <c r="K9" s="222"/>
    </row>
    <row r="10" spans="1:11" ht="16.5" thickBot="1">
      <c r="A10" s="529" t="s">
        <v>422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1"/>
    </row>
    <row r="11" spans="1:11" ht="16.5" thickTop="1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>
      <c r="A12" s="234"/>
      <c r="B12" s="223"/>
      <c r="C12" s="257" t="s">
        <v>428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>
      <c r="A13" s="234"/>
      <c r="B13" s="223"/>
      <c r="C13" s="257" t="s">
        <v>423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>
      <c r="A15" s="528" t="s">
        <v>573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</row>
    <row r="16" spans="1:11" ht="46.5" customHeight="1">
      <c r="A16" s="528" t="s">
        <v>574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</row>
    <row r="17" spans="1:11" ht="46.5" customHeight="1">
      <c r="A17" s="528" t="s">
        <v>575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</row>
    <row r="18" spans="1:11" ht="46.5" customHeight="1">
      <c r="A18" s="528" t="s">
        <v>576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</row>
    <row r="19" spans="1:11" ht="46.5" customHeight="1">
      <c r="A19" s="528" t="s">
        <v>577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</row>
    <row r="20" spans="1:11" ht="46.5" customHeight="1">
      <c r="A20" s="528" t="s">
        <v>578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</row>
    <row r="21" spans="1:11" ht="46.5" customHeight="1">
      <c r="A21" s="528" t="s">
        <v>579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</row>
    <row r="22" spans="1:11" ht="120" customHeight="1">
      <c r="A22" s="528" t="s">
        <v>588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</row>
    <row r="23" spans="1:11" ht="46.5" customHeight="1">
      <c r="A23" s="528" t="s">
        <v>571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1" ht="46.5" customHeight="1">
      <c r="A24" s="528" t="s">
        <v>580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</row>
    <row r="25" spans="1:11" ht="46.5" customHeight="1">
      <c r="A25" s="528" t="s">
        <v>572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</row>
    <row r="26" spans="1:11" ht="46.5" customHeight="1">
      <c r="A26" s="528" t="s">
        <v>581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</row>
    <row r="27" spans="1:11" ht="6.75" customHeight="1">
      <c r="A27" s="528"/>
      <c r="B27" s="528"/>
      <c r="C27" s="528"/>
      <c r="D27" s="528"/>
      <c r="E27" s="528"/>
      <c r="F27" s="528"/>
      <c r="G27" s="528"/>
      <c r="H27" s="528"/>
      <c r="I27" s="528"/>
      <c r="J27" s="528"/>
      <c r="K27" s="528"/>
    </row>
    <row r="28" spans="1:11" ht="46.5" customHeight="1">
      <c r="A28" s="528" t="s">
        <v>582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</row>
    <row r="29" spans="1:11" ht="46.5" customHeight="1">
      <c r="A29" s="528" t="s">
        <v>525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</row>
  </sheetData>
  <mergeCells count="23">
    <mergeCell ref="A3:J3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15:K15"/>
    <mergeCell ref="A16:K16"/>
    <mergeCell ref="A17:K17"/>
    <mergeCell ref="A18:K18"/>
    <mergeCell ref="A19:K19"/>
    <mergeCell ref="A20:K20"/>
    <mergeCell ref="A29:K29"/>
    <mergeCell ref="A25:K25"/>
    <mergeCell ref="A26:K26"/>
    <mergeCell ref="A27:K27"/>
    <mergeCell ref="A28:K28"/>
    <mergeCell ref="A24:K24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143"/>
  <sheetViews>
    <sheetView tabSelected="1" topLeftCell="A37" zoomScale="90" zoomScaleNormal="90" workbookViewId="0">
      <selection activeCell="A85" sqref="A85"/>
    </sheetView>
  </sheetViews>
  <sheetFormatPr defaultRowHeight="12.75"/>
  <cols>
    <col min="1" max="1" width="16.85546875" style="378" customWidth="1"/>
    <col min="2" max="2" width="2.7109375" style="378" bestFit="1" customWidth="1"/>
    <col min="3" max="3" width="7.140625" style="378" customWidth="1"/>
    <col min="4" max="4" width="9.5703125" style="378" customWidth="1"/>
    <col min="5" max="5" width="10" style="378" customWidth="1"/>
    <col min="6" max="6" width="10.85546875" style="378" customWidth="1"/>
    <col min="7" max="7" width="13.5703125" style="378" customWidth="1"/>
    <col min="8" max="8" width="9.140625" style="378"/>
    <col min="9" max="9" width="9.7109375" style="378" customWidth="1"/>
    <col min="10" max="10" width="8.7109375" style="378" customWidth="1"/>
    <col min="11" max="21" width="9.140625" style="378"/>
    <col min="22" max="22" width="12.85546875" style="378" customWidth="1"/>
    <col min="23" max="16384" width="9.140625" style="378"/>
  </cols>
  <sheetData>
    <row r="1" spans="1:22" s="6" customFormat="1" ht="21" customHeight="1">
      <c r="B1" s="570" t="s">
        <v>46</v>
      </c>
      <c r="C1" s="570"/>
      <c r="D1" s="570"/>
      <c r="E1" s="570"/>
      <c r="F1" s="570"/>
      <c r="G1" s="570"/>
      <c r="H1" s="570"/>
      <c r="I1" s="570"/>
      <c r="J1" s="570"/>
      <c r="K1" s="1" t="s">
        <v>591</v>
      </c>
      <c r="L1" s="432" t="s">
        <v>45</v>
      </c>
      <c r="M1" s="28">
        <v>12</v>
      </c>
      <c r="N1" s="576" t="s">
        <v>601</v>
      </c>
      <c r="O1" s="576"/>
      <c r="P1" s="576"/>
      <c r="Q1" s="33"/>
      <c r="R1" s="433"/>
      <c r="S1" s="433"/>
      <c r="T1" s="433"/>
    </row>
    <row r="2" spans="1:22" s="6" customFormat="1" ht="16.5" thickBot="1">
      <c r="A2" s="575" t="s">
        <v>421</v>
      </c>
      <c r="B2" s="575"/>
      <c r="C2" s="577"/>
      <c r="D2" s="577"/>
      <c r="E2" s="578"/>
      <c r="F2" s="578"/>
      <c r="G2" s="578"/>
      <c r="H2" s="578"/>
      <c r="I2" s="577"/>
      <c r="J2" s="577"/>
      <c r="K2" s="577"/>
      <c r="L2" s="577"/>
      <c r="M2" s="577"/>
      <c r="N2" s="434"/>
      <c r="O2" s="434"/>
      <c r="P2" s="435"/>
      <c r="Q2" s="435"/>
      <c r="R2" s="435"/>
      <c r="S2" s="435"/>
      <c r="T2" s="436"/>
      <c r="U2" s="436"/>
      <c r="V2" s="437"/>
    </row>
    <row r="3" spans="1:22" ht="15" customHeight="1" thickBot="1">
      <c r="A3" s="559" t="s">
        <v>48</v>
      </c>
      <c r="B3" s="560"/>
      <c r="C3" s="381"/>
      <c r="D3" s="579" t="s">
        <v>58</v>
      </c>
      <c r="E3" s="582" t="s">
        <v>3</v>
      </c>
      <c r="F3" s="571" t="s">
        <v>528</v>
      </c>
      <c r="G3" s="572"/>
      <c r="H3" s="585" t="s">
        <v>424</v>
      </c>
      <c r="I3" s="382"/>
      <c r="J3" s="536" t="s">
        <v>4</v>
      </c>
      <c r="K3" s="544" t="s">
        <v>0</v>
      </c>
      <c r="L3" s="544"/>
      <c r="M3" s="544"/>
      <c r="N3" s="533" t="s">
        <v>7</v>
      </c>
      <c r="O3" s="544" t="s">
        <v>1</v>
      </c>
      <c r="P3" s="544"/>
      <c r="Q3" s="544"/>
      <c r="R3" s="544"/>
      <c r="S3" s="544"/>
      <c r="T3" s="533" t="s">
        <v>10</v>
      </c>
      <c r="U3" s="536" t="s">
        <v>59</v>
      </c>
      <c r="V3" s="382"/>
    </row>
    <row r="4" spans="1:22" ht="72" customHeight="1">
      <c r="A4" s="561"/>
      <c r="B4" s="562"/>
      <c r="C4" s="383" t="s">
        <v>2</v>
      </c>
      <c r="D4" s="580"/>
      <c r="E4" s="583"/>
      <c r="F4" s="557" t="s">
        <v>527</v>
      </c>
      <c r="G4" s="557" t="s">
        <v>526</v>
      </c>
      <c r="H4" s="586"/>
      <c r="I4" s="384" t="s">
        <v>524</v>
      </c>
      <c r="J4" s="537"/>
      <c r="K4" s="568" t="s">
        <v>5</v>
      </c>
      <c r="L4" s="539" t="s">
        <v>6</v>
      </c>
      <c r="M4" s="540"/>
      <c r="N4" s="534"/>
      <c r="O4" s="573" t="s">
        <v>5</v>
      </c>
      <c r="P4" s="541" t="s">
        <v>31</v>
      </c>
      <c r="Q4" s="541" t="s">
        <v>51</v>
      </c>
      <c r="R4" s="541" t="s">
        <v>8</v>
      </c>
      <c r="S4" s="566" t="s">
        <v>9</v>
      </c>
      <c r="T4" s="534"/>
      <c r="U4" s="537"/>
      <c r="V4" s="384" t="s">
        <v>11</v>
      </c>
    </row>
    <row r="5" spans="1:22" ht="24.75" customHeight="1" thickBot="1">
      <c r="A5" s="563"/>
      <c r="B5" s="564"/>
      <c r="C5" s="385"/>
      <c r="D5" s="581"/>
      <c r="E5" s="584"/>
      <c r="F5" s="558"/>
      <c r="G5" s="558"/>
      <c r="H5" s="587"/>
      <c r="I5" s="386"/>
      <c r="J5" s="538"/>
      <c r="K5" s="569"/>
      <c r="L5" s="387" t="s">
        <v>12</v>
      </c>
      <c r="M5" s="388" t="s">
        <v>13</v>
      </c>
      <c r="N5" s="535"/>
      <c r="O5" s="574"/>
      <c r="P5" s="542"/>
      <c r="Q5" s="542"/>
      <c r="R5" s="543"/>
      <c r="S5" s="567"/>
      <c r="T5" s="535"/>
      <c r="U5" s="538"/>
      <c r="V5" s="384"/>
    </row>
    <row r="6" spans="1:22" ht="13.5" thickBot="1">
      <c r="A6" s="499" t="s">
        <v>49</v>
      </c>
      <c r="B6" s="500"/>
      <c r="C6" s="501" t="s">
        <v>50</v>
      </c>
      <c r="D6" s="502">
        <v>1</v>
      </c>
      <c r="E6" s="503">
        <v>2</v>
      </c>
      <c r="F6" s="504" t="s">
        <v>53</v>
      </c>
      <c r="G6" s="504" t="s">
        <v>402</v>
      </c>
      <c r="H6" s="505">
        <v>3</v>
      </c>
      <c r="I6" s="500">
        <v>4</v>
      </c>
      <c r="J6" s="506">
        <v>5</v>
      </c>
      <c r="K6" s="507">
        <v>6</v>
      </c>
      <c r="L6" s="508" t="s">
        <v>54</v>
      </c>
      <c r="M6" s="502" t="s">
        <v>55</v>
      </c>
      <c r="N6" s="506">
        <v>7</v>
      </c>
      <c r="O6" s="507">
        <v>8</v>
      </c>
      <c r="P6" s="508" t="s">
        <v>472</v>
      </c>
      <c r="Q6" s="508" t="s">
        <v>473</v>
      </c>
      <c r="R6" s="508" t="s">
        <v>474</v>
      </c>
      <c r="S6" s="509" t="s">
        <v>475</v>
      </c>
      <c r="T6" s="506">
        <v>9</v>
      </c>
      <c r="U6" s="506">
        <v>10</v>
      </c>
      <c r="V6" s="500">
        <v>11</v>
      </c>
    </row>
    <row r="7" spans="1:22">
      <c r="A7" s="545" t="s">
        <v>65</v>
      </c>
      <c r="B7" s="545" t="s">
        <v>14</v>
      </c>
      <c r="C7" s="22">
        <v>2013</v>
      </c>
      <c r="D7" s="338"/>
      <c r="E7" s="9"/>
      <c r="F7" s="10"/>
      <c r="G7" s="10"/>
      <c r="H7" s="346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>
      <c r="A8" s="548"/>
      <c r="B8" s="546"/>
      <c r="C8" s="23">
        <v>2014</v>
      </c>
      <c r="D8" s="339"/>
      <c r="E8" s="11"/>
      <c r="F8" s="12"/>
      <c r="G8" s="12"/>
      <c r="H8" s="347"/>
      <c r="I8" s="61">
        <f>H8+E8</f>
        <v>0</v>
      </c>
      <c r="J8" s="5">
        <f>D8+I8</f>
        <v>0</v>
      </c>
      <c r="K8" s="35">
        <f t="shared" ref="K8:K45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>
      <c r="A9" s="549"/>
      <c r="B9" s="550"/>
      <c r="C9" s="24">
        <v>2015</v>
      </c>
      <c r="D9" s="393">
        <f ca="1">'6.Прил 3_ГДиАД-съдии'!E9</f>
        <v>118</v>
      </c>
      <c r="E9" s="245">
        <v>239</v>
      </c>
      <c r="F9" s="246"/>
      <c r="G9" s="246"/>
      <c r="H9" s="438">
        <v>7</v>
      </c>
      <c r="I9" s="353">
        <f>H9+E9</f>
        <v>246</v>
      </c>
      <c r="J9" s="242">
        <f>D9+I9</f>
        <v>364</v>
      </c>
      <c r="K9" s="36">
        <f>N9+O9</f>
        <v>262</v>
      </c>
      <c r="L9" s="255">
        <f ca="1">'6.Прил 3_ГДиАД-съдии'!BA9</f>
        <v>215</v>
      </c>
      <c r="M9" s="57">
        <f ca="1">IF(K9&lt;&gt;0,L9/K9,0)</f>
        <v>0.82061068702290074</v>
      </c>
      <c r="N9" s="254">
        <f ca="1">'6.Прил 3_ГДиАД-съдии'!AK9</f>
        <v>204</v>
      </c>
      <c r="O9" s="39">
        <f>SUM(P9:S9)</f>
        <v>58</v>
      </c>
      <c r="P9" s="246"/>
      <c r="Q9" s="246">
        <v>5</v>
      </c>
      <c r="R9" s="246"/>
      <c r="S9" s="243">
        <v>53</v>
      </c>
      <c r="T9" s="247">
        <v>487</v>
      </c>
      <c r="U9" s="26">
        <f>J9-K9</f>
        <v>102</v>
      </c>
      <c r="V9" s="252">
        <v>79</v>
      </c>
    </row>
    <row r="10" spans="1:22">
      <c r="A10" s="534" t="s">
        <v>52</v>
      </c>
      <c r="B10" s="545" t="s">
        <v>15</v>
      </c>
      <c r="C10" s="22">
        <v>2013</v>
      </c>
      <c r="D10" s="340"/>
      <c r="E10" s="15"/>
      <c r="F10" s="16"/>
      <c r="G10" s="16"/>
      <c r="H10" s="352"/>
      <c r="I10" s="63">
        <f t="shared" ref="I10:I27" si="1">H10+E10</f>
        <v>0</v>
      </c>
      <c r="J10" s="17">
        <f t="shared" ref="J10:J54" si="2">D10+I10</f>
        <v>0</v>
      </c>
      <c r="K10" s="37">
        <f t="shared" si="0"/>
        <v>0</v>
      </c>
      <c r="L10" s="16"/>
      <c r="M10" s="56">
        <f ca="1">IF(K10&lt;&gt;0,L10/K10,0)</f>
        <v>0</v>
      </c>
      <c r="N10" s="52"/>
      <c r="O10" s="37">
        <f t="shared" ref="O10:O45" si="3">SUM(P10:S10)</f>
        <v>0</v>
      </c>
      <c r="P10" s="16"/>
      <c r="Q10" s="16"/>
      <c r="R10" s="16"/>
      <c r="S10" s="32"/>
      <c r="T10" s="52"/>
      <c r="U10" s="17">
        <f t="shared" ref="U10:U48" si="4">J10-K10</f>
        <v>0</v>
      </c>
      <c r="V10" s="20"/>
    </row>
    <row r="11" spans="1:22">
      <c r="A11" s="534"/>
      <c r="B11" s="546"/>
      <c r="C11" s="23">
        <v>2014</v>
      </c>
      <c r="D11" s="339"/>
      <c r="E11" s="11"/>
      <c r="F11" s="12"/>
      <c r="G11" s="12"/>
      <c r="H11" s="347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 ca="1"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34"/>
      <c r="B12" s="550"/>
      <c r="C12" s="24">
        <v>2015</v>
      </c>
      <c r="D12" s="393">
        <f ca="1">'6.Прил 3_ГДиАД-съдии'!F9</f>
        <v>5</v>
      </c>
      <c r="E12" s="248">
        <v>33</v>
      </c>
      <c r="F12" s="249"/>
      <c r="G12" s="249"/>
      <c r="H12" s="351">
        <v>1</v>
      </c>
      <c r="I12" s="353">
        <f t="shared" si="1"/>
        <v>34</v>
      </c>
      <c r="J12" s="18">
        <f t="shared" si="2"/>
        <v>39</v>
      </c>
      <c r="K12" s="38">
        <f>N12+O12</f>
        <v>32</v>
      </c>
      <c r="L12" s="256">
        <f ca="1">'6.Прил 3_ГДиАД-съдии'!BB9</f>
        <v>28</v>
      </c>
      <c r="M12" s="58">
        <f t="shared" ref="M12:M54" si="5">IF(K12&lt;&gt;0,L12/K12,0)</f>
        <v>0.875</v>
      </c>
      <c r="N12" s="394">
        <f ca="1">'6.Прил 3_ГДиАД-съдии'!AL9</f>
        <v>16</v>
      </c>
      <c r="O12" s="50">
        <f>SUM(P12:S12)</f>
        <v>16</v>
      </c>
      <c r="P12" s="249"/>
      <c r="Q12" s="249">
        <v>9</v>
      </c>
      <c r="R12" s="249"/>
      <c r="S12" s="244">
        <v>7</v>
      </c>
      <c r="T12" s="250">
        <v>59</v>
      </c>
      <c r="U12" s="26">
        <f>J12-K12</f>
        <v>7</v>
      </c>
      <c r="V12" s="251">
        <v>4</v>
      </c>
    </row>
    <row r="13" spans="1:22" ht="17.25" customHeight="1">
      <c r="A13" s="545" t="s">
        <v>78</v>
      </c>
      <c r="B13" s="545" t="s">
        <v>16</v>
      </c>
      <c r="C13" s="22">
        <v>2013</v>
      </c>
      <c r="D13" s="338"/>
      <c r="E13" s="9"/>
      <c r="F13" s="10"/>
      <c r="G13" s="10"/>
      <c r="H13" s="346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5.75" customHeight="1">
      <c r="A14" s="548"/>
      <c r="B14" s="546"/>
      <c r="C14" s="23">
        <v>2014</v>
      </c>
      <c r="D14" s="339"/>
      <c r="E14" s="11"/>
      <c r="F14" s="12"/>
      <c r="G14" s="12"/>
      <c r="H14" s="347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49"/>
      <c r="B15" s="550"/>
      <c r="C15" s="24">
        <v>2015</v>
      </c>
      <c r="D15" s="393">
        <f ca="1">'6.Прил 3_ГДиАД-съдии'!G9</f>
        <v>3</v>
      </c>
      <c r="E15" s="245">
        <v>1</v>
      </c>
      <c r="F15" s="246"/>
      <c r="G15" s="246"/>
      <c r="H15" s="350"/>
      <c r="I15" s="353">
        <f t="shared" si="1"/>
        <v>1</v>
      </c>
      <c r="J15" s="26">
        <f t="shared" si="2"/>
        <v>4</v>
      </c>
      <c r="K15" s="25">
        <f>N15+O15</f>
        <v>4</v>
      </c>
      <c r="L15" s="255">
        <f ca="1">'6.Прил 3_ГДиАД-съдии'!BC9</f>
        <v>0</v>
      </c>
      <c r="M15" s="57">
        <f t="shared" si="5"/>
        <v>0</v>
      </c>
      <c r="N15" s="254">
        <f ca="1">'6.Прил 3_ГДиАД-съдии'!AM9</f>
        <v>2</v>
      </c>
      <c r="O15" s="39">
        <f>SUM(P15:S15)</f>
        <v>2</v>
      </c>
      <c r="P15" s="246"/>
      <c r="Q15" s="246"/>
      <c r="R15" s="246"/>
      <c r="S15" s="243">
        <v>2</v>
      </c>
      <c r="T15" s="247">
        <v>14</v>
      </c>
      <c r="U15" s="26">
        <f>J15-K15</f>
        <v>0</v>
      </c>
      <c r="V15" s="252">
        <v>8</v>
      </c>
    </row>
    <row r="16" spans="1:22">
      <c r="A16" s="545" t="s">
        <v>70</v>
      </c>
      <c r="B16" s="545" t="s">
        <v>17</v>
      </c>
      <c r="C16" s="22">
        <v>2013</v>
      </c>
      <c r="D16" s="340"/>
      <c r="E16" s="15"/>
      <c r="F16" s="16"/>
      <c r="G16" s="16"/>
      <c r="H16" s="352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>
      <c r="A17" s="546"/>
      <c r="B17" s="546"/>
      <c r="C17" s="23">
        <v>2014</v>
      </c>
      <c r="D17" s="339"/>
      <c r="E17" s="11"/>
      <c r="F17" s="12"/>
      <c r="G17" s="12"/>
      <c r="H17" s="347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50"/>
      <c r="B18" s="550"/>
      <c r="C18" s="24">
        <v>2015</v>
      </c>
      <c r="D18" s="393">
        <f ca="1">'6.Прил 3_ГДиАД-съдии'!H9</f>
        <v>2</v>
      </c>
      <c r="E18" s="248">
        <v>140</v>
      </c>
      <c r="F18" s="249"/>
      <c r="G18" s="249"/>
      <c r="H18" s="351"/>
      <c r="I18" s="353">
        <f t="shared" si="1"/>
        <v>140</v>
      </c>
      <c r="J18" s="18">
        <f t="shared" si="2"/>
        <v>142</v>
      </c>
      <c r="K18" s="38">
        <f>N18+O18</f>
        <v>140</v>
      </c>
      <c r="L18" s="256">
        <f ca="1">'6.Прил 3_ГДиАД-съдии'!BD9</f>
        <v>139</v>
      </c>
      <c r="M18" s="58">
        <f t="shared" si="5"/>
        <v>0.99285714285714288</v>
      </c>
      <c r="N18" s="394">
        <f ca="1">'6.Прил 3_ГДиАД-съдии'!AN9</f>
        <v>124</v>
      </c>
      <c r="O18" s="50">
        <f>SUM(P18:S18)</f>
        <v>16</v>
      </c>
      <c r="P18" s="249"/>
      <c r="Q18" s="249"/>
      <c r="R18" s="249"/>
      <c r="S18" s="244">
        <v>16</v>
      </c>
      <c r="T18" s="250">
        <v>142</v>
      </c>
      <c r="U18" s="26">
        <f>J18-K18</f>
        <v>2</v>
      </c>
      <c r="V18" s="251">
        <v>7</v>
      </c>
    </row>
    <row r="19" spans="1:22">
      <c r="A19" s="533" t="s">
        <v>71</v>
      </c>
      <c r="B19" s="545" t="s">
        <v>18</v>
      </c>
      <c r="C19" s="22">
        <v>2013</v>
      </c>
      <c r="D19" s="338"/>
      <c r="E19" s="9"/>
      <c r="F19" s="10"/>
      <c r="G19" s="10"/>
      <c r="H19" s="346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>
      <c r="A20" s="534"/>
      <c r="B20" s="546"/>
      <c r="C20" s="23">
        <v>2014</v>
      </c>
      <c r="D20" s="339"/>
      <c r="E20" s="11"/>
      <c r="F20" s="12"/>
      <c r="G20" s="12"/>
      <c r="H20" s="347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35"/>
      <c r="B21" s="547"/>
      <c r="C21" s="24">
        <v>2015</v>
      </c>
      <c r="D21" s="393">
        <f ca="1">'6.Прил 3_ГДиАД-съдии'!I9</f>
        <v>0</v>
      </c>
      <c r="E21" s="245">
        <v>957</v>
      </c>
      <c r="F21" s="246"/>
      <c r="G21" s="246"/>
      <c r="H21" s="350">
        <v>2</v>
      </c>
      <c r="I21" s="353">
        <f t="shared" si="1"/>
        <v>959</v>
      </c>
      <c r="J21" s="26">
        <f t="shared" si="2"/>
        <v>959</v>
      </c>
      <c r="K21" s="36">
        <f>N21+O21</f>
        <v>959</v>
      </c>
      <c r="L21" s="256">
        <f ca="1">'6.Прил 3_ГДиАД-съдии'!BE9</f>
        <v>959</v>
      </c>
      <c r="M21" s="57">
        <f t="shared" si="5"/>
        <v>1</v>
      </c>
      <c r="N21" s="394">
        <f ca="1">'6.Прил 3_ГДиАД-съдии'!AO9</f>
        <v>908</v>
      </c>
      <c r="O21" s="39">
        <f>SUM(P21:S21)</f>
        <v>51</v>
      </c>
      <c r="P21" s="246"/>
      <c r="Q21" s="246"/>
      <c r="R21" s="246"/>
      <c r="S21" s="243">
        <v>51</v>
      </c>
      <c r="T21" s="247">
        <v>959</v>
      </c>
      <c r="U21" s="26">
        <f>J21-K21</f>
        <v>0</v>
      </c>
      <c r="V21" s="252">
        <v>20</v>
      </c>
    </row>
    <row r="22" spans="1:22">
      <c r="A22" s="533" t="s">
        <v>61</v>
      </c>
      <c r="B22" s="545" t="s">
        <v>19</v>
      </c>
      <c r="C22" s="22">
        <v>2013</v>
      </c>
      <c r="D22" s="338"/>
      <c r="E22" s="15"/>
      <c r="F22" s="16"/>
      <c r="G22" s="16"/>
      <c r="H22" s="352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>
      <c r="A23" s="534"/>
      <c r="B23" s="546"/>
      <c r="C23" s="23">
        <v>2014</v>
      </c>
      <c r="D23" s="339"/>
      <c r="E23" s="11"/>
      <c r="F23" s="12"/>
      <c r="G23" s="12"/>
      <c r="H23" s="347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35"/>
      <c r="B24" s="547"/>
      <c r="C24" s="24">
        <v>2015</v>
      </c>
      <c r="D24" s="393">
        <f ca="1">'6.Прил 3_ГДиАД-съдии'!J9</f>
        <v>1</v>
      </c>
      <c r="E24" s="248">
        <v>6</v>
      </c>
      <c r="F24" s="249"/>
      <c r="G24" s="249"/>
      <c r="H24" s="351"/>
      <c r="I24" s="353">
        <f t="shared" si="1"/>
        <v>6</v>
      </c>
      <c r="J24" s="18">
        <f t="shared" si="2"/>
        <v>7</v>
      </c>
      <c r="K24" s="36">
        <f>N24+O24</f>
        <v>4</v>
      </c>
      <c r="L24" s="255">
        <f ca="1">'6.Прил 3_ГДиАД-съдии'!BF9</f>
        <v>1</v>
      </c>
      <c r="M24" s="58">
        <f t="shared" si="5"/>
        <v>0.25</v>
      </c>
      <c r="N24" s="254">
        <f ca="1">'6.Прил 3_ГДиАД-съдии'!AP9</f>
        <v>2</v>
      </c>
      <c r="O24" s="50">
        <f>SUM(P24:S24)</f>
        <v>2</v>
      </c>
      <c r="P24" s="246"/>
      <c r="Q24" s="246"/>
      <c r="R24" s="246"/>
      <c r="S24" s="243">
        <v>2</v>
      </c>
      <c r="T24" s="247">
        <v>6</v>
      </c>
      <c r="U24" s="26">
        <f>J24-K24</f>
        <v>3</v>
      </c>
      <c r="V24" s="252">
        <v>0</v>
      </c>
    </row>
    <row r="25" spans="1:22">
      <c r="A25" s="534" t="s">
        <v>62</v>
      </c>
      <c r="B25" s="545" t="s">
        <v>20</v>
      </c>
      <c r="C25" s="22">
        <v>2013</v>
      </c>
      <c r="D25" s="338"/>
      <c r="E25" s="9"/>
      <c r="F25" s="10"/>
      <c r="G25" s="10"/>
      <c r="H25" s="346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>
      <c r="A26" s="534"/>
      <c r="B26" s="546"/>
      <c r="C26" s="23">
        <v>2014</v>
      </c>
      <c r="D26" s="339"/>
      <c r="E26" s="11"/>
      <c r="F26" s="12"/>
      <c r="G26" s="12"/>
      <c r="H26" s="347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>
      <c r="A27" s="534"/>
      <c r="B27" s="550"/>
      <c r="C27" s="24">
        <v>2015</v>
      </c>
      <c r="D27" s="393">
        <f ca="1">'6.Прил 3_ГДиАД-съдии'!K9</f>
        <v>14</v>
      </c>
      <c r="E27" s="245">
        <v>85</v>
      </c>
      <c r="F27" s="246"/>
      <c r="G27" s="246"/>
      <c r="H27" s="350">
        <v>3</v>
      </c>
      <c r="I27" s="353">
        <f t="shared" si="1"/>
        <v>88</v>
      </c>
      <c r="J27" s="18">
        <f t="shared" si="2"/>
        <v>102</v>
      </c>
      <c r="K27" s="36">
        <f>N27+O27</f>
        <v>86</v>
      </c>
      <c r="L27" s="256">
        <f ca="1">'6.Прил 3_ГДиАД-съдии'!BG9</f>
        <v>81</v>
      </c>
      <c r="M27" s="58">
        <f t="shared" si="5"/>
        <v>0.94186046511627908</v>
      </c>
      <c r="N27" s="394">
        <f ca="1">'6.Прил 3_ГДиАД-съдии'!AQ9</f>
        <v>66</v>
      </c>
      <c r="O27" s="50">
        <f>SUM(P27:S27)</f>
        <v>20</v>
      </c>
      <c r="P27" s="249"/>
      <c r="Q27" s="249"/>
      <c r="R27" s="249"/>
      <c r="S27" s="244">
        <v>20</v>
      </c>
      <c r="T27" s="250">
        <v>100</v>
      </c>
      <c r="U27" s="26">
        <f>J27-K27</f>
        <v>16</v>
      </c>
      <c r="V27" s="251">
        <v>8</v>
      </c>
    </row>
    <row r="28" spans="1:22">
      <c r="A28" s="551" t="s">
        <v>32</v>
      </c>
      <c r="B28" s="545" t="s">
        <v>40</v>
      </c>
      <c r="C28" s="22">
        <v>2013</v>
      </c>
      <c r="D28" s="341">
        <f>D7+D10+D13+D16+D19+D22+D25</f>
        <v>0</v>
      </c>
      <c r="E28" s="359">
        <f t="shared" ref="E28:V30" si="6">E7+E10+E13+E16+E19+E22+E25</f>
        <v>0</v>
      </c>
      <c r="F28" s="345">
        <f t="shared" si="6"/>
        <v>0</v>
      </c>
      <c r="G28" s="345">
        <f>G7+G10+G13+G16+G19+G22+G25</f>
        <v>0</v>
      </c>
      <c r="H28" s="360">
        <f t="shared" ref="H28:I30" si="7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>
      <c r="A29" s="552"/>
      <c r="B29" s="546"/>
      <c r="C29" s="23">
        <v>2014</v>
      </c>
      <c r="D29" s="342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348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>
      <c r="A30" s="553"/>
      <c r="B30" s="550"/>
      <c r="C30" s="24">
        <v>2015</v>
      </c>
      <c r="D30" s="395">
        <f>D9+D12+D15+D18+D21+D24+D27</f>
        <v>143</v>
      </c>
      <c r="E30" s="27">
        <f>E9+E12+E15+E18+E21+E24+E27</f>
        <v>1461</v>
      </c>
      <c r="F30" s="43">
        <f t="shared" si="6"/>
        <v>0</v>
      </c>
      <c r="G30" s="43">
        <f>G9+G12+G15+G18+G21+G24+G27</f>
        <v>0</v>
      </c>
      <c r="H30" s="361">
        <f t="shared" si="7"/>
        <v>13</v>
      </c>
      <c r="I30" s="353">
        <f t="shared" si="7"/>
        <v>1474</v>
      </c>
      <c r="J30" s="26">
        <f t="shared" si="2"/>
        <v>1617</v>
      </c>
      <c r="K30" s="39">
        <f>K9+K12+K15+K18+K21+K24+K27</f>
        <v>1487</v>
      </c>
      <c r="L30" s="42">
        <f>L9+L12+L15+L18+L21+L24+L27</f>
        <v>1423</v>
      </c>
      <c r="M30" s="57">
        <f t="shared" si="5"/>
        <v>0.95696032279757903</v>
      </c>
      <c r="N30" s="26">
        <f>N9+N12+N15+N18+N21+N24+N27</f>
        <v>1322</v>
      </c>
      <c r="O30" s="39">
        <f>O9+O12+O15+O18+O21+O24+O27</f>
        <v>165</v>
      </c>
      <c r="P30" s="42">
        <f t="shared" si="6"/>
        <v>0</v>
      </c>
      <c r="Q30" s="42">
        <f t="shared" si="6"/>
        <v>14</v>
      </c>
      <c r="R30" s="42">
        <f t="shared" si="6"/>
        <v>0</v>
      </c>
      <c r="S30" s="46">
        <f t="shared" si="6"/>
        <v>151</v>
      </c>
      <c r="T30" s="26">
        <f t="shared" si="6"/>
        <v>1767</v>
      </c>
      <c r="U30" s="26">
        <f>U9+U12+U15+U18+U21+U24+U27</f>
        <v>130</v>
      </c>
      <c r="V30" s="62">
        <f t="shared" si="6"/>
        <v>126</v>
      </c>
    </row>
    <row r="31" spans="1:22">
      <c r="A31" s="545" t="s">
        <v>76</v>
      </c>
      <c r="B31" s="545" t="s">
        <v>21</v>
      </c>
      <c r="C31" s="22">
        <v>2013</v>
      </c>
      <c r="D31" s="340"/>
      <c r="E31" s="9"/>
      <c r="F31" s="10"/>
      <c r="G31" s="10"/>
      <c r="H31" s="346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>
      <c r="A32" s="546"/>
      <c r="B32" s="546"/>
      <c r="C32" s="23">
        <v>2014</v>
      </c>
      <c r="D32" s="339"/>
      <c r="E32" s="11"/>
      <c r="F32" s="12"/>
      <c r="G32" s="12"/>
      <c r="H32" s="347"/>
      <c r="I32" s="61">
        <f t="shared" ref="I32:I48" si="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>
      <c r="A33" s="550"/>
      <c r="B33" s="550"/>
      <c r="C33" s="24">
        <v>2015</v>
      </c>
      <c r="D33" s="396">
        <f ca="1">'4.Прил 3_НД-съдии'!E8</f>
        <v>54</v>
      </c>
      <c r="E33" s="245">
        <v>238</v>
      </c>
      <c r="F33" s="246"/>
      <c r="G33" s="246"/>
      <c r="H33" s="350"/>
      <c r="I33" s="353">
        <f t="shared" si="8"/>
        <v>238</v>
      </c>
      <c r="J33" s="18">
        <f t="shared" si="2"/>
        <v>292</v>
      </c>
      <c r="K33" s="231">
        <f>N33+O33</f>
        <v>254</v>
      </c>
      <c r="L33" s="397">
        <f ca="1">'3.Прил 2_НД'!Q47</f>
        <v>204</v>
      </c>
      <c r="M33" s="58">
        <f t="shared" si="5"/>
        <v>0.80314960629921262</v>
      </c>
      <c r="N33" s="398">
        <f ca="1">'3.Прил 2_НД'!L47</f>
        <v>44</v>
      </c>
      <c r="O33" s="50">
        <f>SUM(P33:S33)</f>
        <v>210</v>
      </c>
      <c r="P33" s="249">
        <v>166</v>
      </c>
      <c r="Q33" s="249">
        <v>34</v>
      </c>
      <c r="R33" s="249">
        <v>7</v>
      </c>
      <c r="S33" s="244">
        <v>3</v>
      </c>
      <c r="T33" s="250">
        <v>523</v>
      </c>
      <c r="U33" s="18">
        <f t="shared" si="4"/>
        <v>38</v>
      </c>
      <c r="V33" s="399">
        <f ca="1">'3.Прил 2_НД'!R47</f>
        <v>29</v>
      </c>
    </row>
    <row r="34" spans="1:22">
      <c r="A34" s="545" t="s">
        <v>77</v>
      </c>
      <c r="B34" s="545" t="s">
        <v>23</v>
      </c>
      <c r="C34" s="22">
        <v>2013</v>
      </c>
      <c r="D34" s="338"/>
      <c r="E34" s="15"/>
      <c r="F34" s="16"/>
      <c r="G34" s="16"/>
      <c r="H34" s="352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>
      <c r="A35" s="546"/>
      <c r="B35" s="546"/>
      <c r="C35" s="23">
        <v>2014</v>
      </c>
      <c r="D35" s="339"/>
      <c r="E35" s="11"/>
      <c r="F35" s="12"/>
      <c r="G35" s="12"/>
      <c r="H35" s="347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>
      <c r="A36" s="550"/>
      <c r="B36" s="550"/>
      <c r="C36" s="24">
        <v>2015</v>
      </c>
      <c r="D36" s="393">
        <f ca="1">'3.Прил 2_НД'!C48</f>
        <v>6</v>
      </c>
      <c r="E36" s="355">
        <v>12</v>
      </c>
      <c r="F36" s="249"/>
      <c r="G36" s="249"/>
      <c r="H36" s="351"/>
      <c r="I36" s="353">
        <f t="shared" si="8"/>
        <v>12</v>
      </c>
      <c r="J36" s="26">
        <f t="shared" si="2"/>
        <v>18</v>
      </c>
      <c r="K36" s="326">
        <f t="shared" si="0"/>
        <v>11</v>
      </c>
      <c r="L36" s="400">
        <f ca="1">'3.Прил 2_НД'!Q48</f>
        <v>3</v>
      </c>
      <c r="M36" s="57">
        <f t="shared" si="5"/>
        <v>0.27272727272727271</v>
      </c>
      <c r="N36" s="401">
        <f ca="1">'3.Прил 2_НД'!L48</f>
        <v>3</v>
      </c>
      <c r="O36" s="39">
        <f t="shared" si="3"/>
        <v>8</v>
      </c>
      <c r="P36" s="246"/>
      <c r="Q36" s="246">
        <v>1</v>
      </c>
      <c r="R36" s="246"/>
      <c r="S36" s="243">
        <v>7</v>
      </c>
      <c r="T36" s="247">
        <v>51</v>
      </c>
      <c r="U36" s="26">
        <f t="shared" si="4"/>
        <v>7</v>
      </c>
      <c r="V36" s="402">
        <f ca="1">'3.Прил 2_НД'!R48</f>
        <v>4</v>
      </c>
    </row>
    <row r="37" spans="1:22">
      <c r="A37" s="545" t="s">
        <v>72</v>
      </c>
      <c r="B37" s="545" t="s">
        <v>24</v>
      </c>
      <c r="C37" s="22">
        <v>2013</v>
      </c>
      <c r="D37" s="340"/>
      <c r="E37" s="9"/>
      <c r="F37" s="10"/>
      <c r="G37" s="10"/>
      <c r="H37" s="346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>
      <c r="A38" s="546"/>
      <c r="B38" s="546"/>
      <c r="C38" s="23">
        <v>2014</v>
      </c>
      <c r="D38" s="339"/>
      <c r="E38" s="11"/>
      <c r="F38" s="12"/>
      <c r="G38" s="12"/>
      <c r="H38" s="347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50"/>
      <c r="B39" s="550"/>
      <c r="C39" s="24">
        <v>2015</v>
      </c>
      <c r="D39" s="393">
        <f ca="1">'3.Прил 2_НД'!C49</f>
        <v>6</v>
      </c>
      <c r="E39" s="349">
        <v>50</v>
      </c>
      <c r="F39" s="246"/>
      <c r="G39" s="246"/>
      <c r="H39" s="350">
        <v>1</v>
      </c>
      <c r="I39" s="353">
        <f t="shared" si="8"/>
        <v>51</v>
      </c>
      <c r="J39" s="18">
        <f t="shared" si="2"/>
        <v>57</v>
      </c>
      <c r="K39" s="231">
        <f t="shared" si="0"/>
        <v>50</v>
      </c>
      <c r="L39" s="397">
        <f ca="1">'3.Прил 2_НД'!Q49</f>
        <v>47</v>
      </c>
      <c r="M39" s="58">
        <f t="shared" si="5"/>
        <v>0.94</v>
      </c>
      <c r="N39" s="398">
        <f ca="1">'3.Прил 2_НД'!L49</f>
        <v>50</v>
      </c>
      <c r="O39" s="50">
        <f t="shared" si="3"/>
        <v>0</v>
      </c>
      <c r="P39" s="249"/>
      <c r="Q39" s="249"/>
      <c r="R39" s="249"/>
      <c r="S39" s="244"/>
      <c r="T39" s="250">
        <v>78</v>
      </c>
      <c r="U39" s="18">
        <f t="shared" si="4"/>
        <v>7</v>
      </c>
      <c r="V39" s="399">
        <f ca="1">'3.Прил 2_НД'!R49</f>
        <v>3</v>
      </c>
    </row>
    <row r="40" spans="1:22">
      <c r="A40" s="545" t="s">
        <v>73</v>
      </c>
      <c r="B40" s="545" t="s">
        <v>25</v>
      </c>
      <c r="C40" s="22">
        <v>2013</v>
      </c>
      <c r="D40" s="338"/>
      <c r="E40" s="15"/>
      <c r="F40" s="16"/>
      <c r="G40" s="16"/>
      <c r="H40" s="352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>
      <c r="A41" s="546"/>
      <c r="B41" s="546"/>
      <c r="C41" s="23">
        <v>2014</v>
      </c>
      <c r="D41" s="339"/>
      <c r="E41" s="11"/>
      <c r="F41" s="12"/>
      <c r="G41" s="12"/>
      <c r="H41" s="347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>
      <c r="A42" s="550"/>
      <c r="B42" s="550"/>
      <c r="C42" s="24">
        <v>2015</v>
      </c>
      <c r="D42" s="343">
        <v>2</v>
      </c>
      <c r="E42" s="248">
        <v>148</v>
      </c>
      <c r="F42" s="249"/>
      <c r="G42" s="249"/>
      <c r="H42" s="351"/>
      <c r="I42" s="353">
        <f t="shared" si="8"/>
        <v>148</v>
      </c>
      <c r="J42" s="26">
        <f t="shared" si="2"/>
        <v>150</v>
      </c>
      <c r="K42" s="36">
        <f t="shared" si="0"/>
        <v>149</v>
      </c>
      <c r="L42" s="246">
        <v>148</v>
      </c>
      <c r="M42" s="57">
        <f t="shared" si="5"/>
        <v>0.99328859060402686</v>
      </c>
      <c r="N42" s="247">
        <v>143</v>
      </c>
      <c r="O42" s="39">
        <f t="shared" si="3"/>
        <v>6</v>
      </c>
      <c r="P42" s="246"/>
      <c r="Q42" s="246"/>
      <c r="R42" s="246"/>
      <c r="S42" s="243">
        <v>6</v>
      </c>
      <c r="T42" s="247">
        <v>149</v>
      </c>
      <c r="U42" s="26">
        <f t="shared" si="4"/>
        <v>1</v>
      </c>
      <c r="V42" s="252"/>
    </row>
    <row r="43" spans="1:22">
      <c r="A43" s="545" t="s">
        <v>74</v>
      </c>
      <c r="B43" s="545" t="s">
        <v>26</v>
      </c>
      <c r="C43" s="22">
        <v>2013</v>
      </c>
      <c r="D43" s="340"/>
      <c r="E43" s="9"/>
      <c r="F43" s="10"/>
      <c r="G43" s="10"/>
      <c r="H43" s="346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281"/>
      <c r="O43" s="37">
        <f t="shared" si="3"/>
        <v>0</v>
      </c>
      <c r="P43" s="16"/>
      <c r="Q43" s="16"/>
      <c r="R43" s="16"/>
      <c r="S43" s="32"/>
      <c r="T43" s="403" t="s">
        <v>22</v>
      </c>
      <c r="U43" s="17">
        <f t="shared" si="4"/>
        <v>0</v>
      </c>
      <c r="V43" s="404" t="s">
        <v>22</v>
      </c>
    </row>
    <row r="44" spans="1:22">
      <c r="A44" s="546"/>
      <c r="B44" s="546"/>
      <c r="C44" s="23">
        <v>2014</v>
      </c>
      <c r="D44" s="339"/>
      <c r="E44" s="11"/>
      <c r="F44" s="12"/>
      <c r="G44" s="12"/>
      <c r="H44" s="347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282"/>
      <c r="O44" s="35">
        <f t="shared" si="3"/>
        <v>0</v>
      </c>
      <c r="P44" s="12"/>
      <c r="Q44" s="12"/>
      <c r="R44" s="12"/>
      <c r="S44" s="31"/>
      <c r="T44" s="392" t="s">
        <v>22</v>
      </c>
      <c r="U44" s="5">
        <f t="shared" si="4"/>
        <v>0</v>
      </c>
      <c r="V44" s="405" t="s">
        <v>22</v>
      </c>
    </row>
    <row r="45" spans="1:22" ht="13.5" thickBot="1">
      <c r="A45" s="550"/>
      <c r="B45" s="550"/>
      <c r="C45" s="24">
        <v>2015</v>
      </c>
      <c r="D45" s="344">
        <v>0</v>
      </c>
      <c r="E45" s="245">
        <v>151</v>
      </c>
      <c r="F45" s="246"/>
      <c r="G45" s="246"/>
      <c r="H45" s="350"/>
      <c r="I45" s="353">
        <f t="shared" si="8"/>
        <v>151</v>
      </c>
      <c r="J45" s="18">
        <f t="shared" si="2"/>
        <v>151</v>
      </c>
      <c r="K45" s="38">
        <f t="shared" si="0"/>
        <v>151</v>
      </c>
      <c r="L45" s="249">
        <v>151</v>
      </c>
      <c r="M45" s="58">
        <f t="shared" si="5"/>
        <v>1</v>
      </c>
      <c r="N45" s="250">
        <v>142</v>
      </c>
      <c r="O45" s="50">
        <f t="shared" si="3"/>
        <v>9</v>
      </c>
      <c r="P45" s="249"/>
      <c r="Q45" s="249"/>
      <c r="R45" s="249"/>
      <c r="S45" s="244">
        <v>9</v>
      </c>
      <c r="T45" s="394" t="s">
        <v>22</v>
      </c>
      <c r="U45" s="48">
        <f t="shared" si="4"/>
        <v>0</v>
      </c>
      <c r="V45" s="406" t="s">
        <v>22</v>
      </c>
    </row>
    <row r="46" spans="1:22">
      <c r="A46" s="545" t="s">
        <v>75</v>
      </c>
      <c r="B46" s="545" t="s">
        <v>41</v>
      </c>
      <c r="C46" s="22">
        <v>2013</v>
      </c>
      <c r="D46" s="338"/>
      <c r="E46" s="15"/>
      <c r="F46" s="16"/>
      <c r="G46" s="16"/>
      <c r="H46" s="352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>
      <c r="A47" s="546"/>
      <c r="B47" s="546"/>
      <c r="C47" s="23">
        <v>2014</v>
      </c>
      <c r="D47" s="339"/>
      <c r="E47" s="11"/>
      <c r="F47" s="12"/>
      <c r="G47" s="12"/>
      <c r="H47" s="347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>
      <c r="A48" s="550"/>
      <c r="B48" s="550"/>
      <c r="C48" s="24">
        <v>2015</v>
      </c>
      <c r="D48" s="407">
        <f ca="1">'3.Прил 2_НД'!C63</f>
        <v>47</v>
      </c>
      <c r="E48" s="355">
        <v>133</v>
      </c>
      <c r="F48" s="249"/>
      <c r="G48" s="249"/>
      <c r="H48" s="351"/>
      <c r="I48" s="353">
        <f t="shared" si="8"/>
        <v>133</v>
      </c>
      <c r="J48" s="242">
        <f t="shared" si="2"/>
        <v>180</v>
      </c>
      <c r="K48" s="36">
        <f>N48+O48</f>
        <v>153</v>
      </c>
      <c r="L48" s="408">
        <f ca="1">'4.Прил 3_НД-съдии'!AS8</f>
        <v>98</v>
      </c>
      <c r="M48" s="57">
        <f t="shared" si="5"/>
        <v>0.64052287581699341</v>
      </c>
      <c r="N48" s="254">
        <f ca="1">'4.Прил 3_НД-съдии'!AG8</f>
        <v>144</v>
      </c>
      <c r="O48" s="39">
        <f>SUM(P48:S48)</f>
        <v>9</v>
      </c>
      <c r="P48" s="246"/>
      <c r="Q48" s="246"/>
      <c r="R48" s="246"/>
      <c r="S48" s="243">
        <v>9</v>
      </c>
      <c r="T48" s="247">
        <v>290</v>
      </c>
      <c r="U48" s="26">
        <f t="shared" si="4"/>
        <v>27</v>
      </c>
      <c r="V48" s="252">
        <v>59</v>
      </c>
    </row>
    <row r="49" spans="1:22">
      <c r="A49" s="551" t="s">
        <v>33</v>
      </c>
      <c r="B49" s="545" t="s">
        <v>42</v>
      </c>
      <c r="C49" s="22">
        <v>2013</v>
      </c>
      <c r="D49" s="341">
        <f t="shared" ref="D49:H51" si="9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357">
        <f t="shared" si="9"/>
        <v>0</v>
      </c>
      <c r="I49" s="60">
        <f>I31+I34+I37+I40+I43+I46</f>
        <v>0</v>
      </c>
      <c r="J49" s="4">
        <f>D49+I49</f>
        <v>0</v>
      </c>
      <c r="K49" s="34">
        <f t="shared" ref="K49:L51" si="10">K31+K34+K37+K40+K43+K46</f>
        <v>0</v>
      </c>
      <c r="L49" s="41">
        <f t="shared" si="10"/>
        <v>0</v>
      </c>
      <c r="M49" s="54">
        <f t="shared" si="5"/>
        <v>0</v>
      </c>
      <c r="N49" s="4">
        <f t="shared" ref="N49:S51" si="1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>
      <c r="A50" s="552"/>
      <c r="B50" s="546"/>
      <c r="C50" s="23">
        <v>2014</v>
      </c>
      <c r="D50" s="342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348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>
      <c r="A51" s="553"/>
      <c r="B51" s="550"/>
      <c r="C51" s="24">
        <v>2015</v>
      </c>
      <c r="D51" s="356">
        <f t="shared" si="9"/>
        <v>115</v>
      </c>
      <c r="E51" s="25">
        <f t="shared" si="9"/>
        <v>732</v>
      </c>
      <c r="F51" s="42">
        <f t="shared" si="9"/>
        <v>0</v>
      </c>
      <c r="G51" s="42">
        <f>G33+G36+G39+G42+G45+G48</f>
        <v>0</v>
      </c>
      <c r="H51" s="358">
        <f t="shared" si="9"/>
        <v>1</v>
      </c>
      <c r="I51" s="62">
        <f>I33+I36+I39+I42+I45+I48</f>
        <v>733</v>
      </c>
      <c r="J51" s="26">
        <f t="shared" si="2"/>
        <v>848</v>
      </c>
      <c r="K51" s="36">
        <f t="shared" si="10"/>
        <v>768</v>
      </c>
      <c r="L51" s="43">
        <f t="shared" si="10"/>
        <v>651</v>
      </c>
      <c r="M51" s="58">
        <f t="shared" si="5"/>
        <v>0.84765625</v>
      </c>
      <c r="N51" s="26">
        <f t="shared" si="11"/>
        <v>526</v>
      </c>
      <c r="O51" s="50">
        <f t="shared" si="11"/>
        <v>242</v>
      </c>
      <c r="P51" s="43">
        <f t="shared" si="11"/>
        <v>166</v>
      </c>
      <c r="Q51" s="43">
        <f t="shared" si="11"/>
        <v>35</v>
      </c>
      <c r="R51" s="43">
        <f t="shared" si="11"/>
        <v>7</v>
      </c>
      <c r="S51" s="49">
        <f t="shared" si="11"/>
        <v>34</v>
      </c>
      <c r="T51" s="26">
        <f>T33+T36+T39+T42+T48</f>
        <v>1091</v>
      </c>
      <c r="U51" s="26">
        <f>U33+U36+U39+U42+U45+U48</f>
        <v>80</v>
      </c>
      <c r="V51" s="62">
        <f>V33+V36+V39+V42+V48</f>
        <v>95</v>
      </c>
    </row>
    <row r="52" spans="1:22">
      <c r="A52" s="551" t="s">
        <v>39</v>
      </c>
      <c r="B52" s="545" t="s">
        <v>27</v>
      </c>
      <c r="C52" s="22">
        <v>2013</v>
      </c>
      <c r="D52" s="341">
        <f t="shared" ref="D52:L54" si="12">D28+D49</f>
        <v>0</v>
      </c>
      <c r="E52" s="359">
        <f t="shared" si="12"/>
        <v>0</v>
      </c>
      <c r="F52" s="345">
        <f t="shared" si="12"/>
        <v>0</v>
      </c>
      <c r="G52" s="345">
        <f>G28+G49</f>
        <v>0</v>
      </c>
      <c r="H52" s="360">
        <f t="shared" ref="H52:I54" si="13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t="shared" ref="N52:V52" si="14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>
      <c r="A53" s="552"/>
      <c r="B53" s="546"/>
      <c r="C53" s="23">
        <v>2014</v>
      </c>
      <c r="D53" s="342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348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t="shared" ref="N53:V53" si="15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>
      <c r="A54" s="553"/>
      <c r="B54" s="550"/>
      <c r="C54" s="24">
        <v>2015</v>
      </c>
      <c r="D54" s="356">
        <f t="shared" si="12"/>
        <v>258</v>
      </c>
      <c r="E54" s="25">
        <f t="shared" si="12"/>
        <v>2193</v>
      </c>
      <c r="F54" s="42">
        <f t="shared" si="12"/>
        <v>0</v>
      </c>
      <c r="G54" s="42">
        <f>G30+G51</f>
        <v>0</v>
      </c>
      <c r="H54" s="358">
        <f t="shared" si="13"/>
        <v>14</v>
      </c>
      <c r="I54" s="354">
        <f t="shared" si="13"/>
        <v>2207</v>
      </c>
      <c r="J54" s="51">
        <f t="shared" si="2"/>
        <v>2465</v>
      </c>
      <c r="K54" s="39">
        <f t="shared" si="12"/>
        <v>2255</v>
      </c>
      <c r="L54" s="42">
        <f t="shared" si="12"/>
        <v>2074</v>
      </c>
      <c r="M54" s="57">
        <f t="shared" si="5"/>
        <v>0.91973392461197334</v>
      </c>
      <c r="N54" s="51">
        <f t="shared" ref="N54:V54" si="16">N30+N51</f>
        <v>1848</v>
      </c>
      <c r="O54" s="39">
        <f t="shared" si="16"/>
        <v>407</v>
      </c>
      <c r="P54" s="42">
        <f t="shared" si="16"/>
        <v>166</v>
      </c>
      <c r="Q54" s="42">
        <f t="shared" si="16"/>
        <v>49</v>
      </c>
      <c r="R54" s="42">
        <f t="shared" si="16"/>
        <v>7</v>
      </c>
      <c r="S54" s="46">
        <f t="shared" si="16"/>
        <v>185</v>
      </c>
      <c r="T54" s="51">
        <f t="shared" si="16"/>
        <v>2858</v>
      </c>
      <c r="U54" s="51">
        <f t="shared" si="16"/>
        <v>210</v>
      </c>
      <c r="V54" s="64">
        <f t="shared" si="16"/>
        <v>221</v>
      </c>
    </row>
    <row r="55" spans="1:22">
      <c r="A55" s="533" t="s">
        <v>34</v>
      </c>
      <c r="B55" s="545" t="s">
        <v>47</v>
      </c>
      <c r="C55" s="22">
        <v>2013</v>
      </c>
      <c r="D55" s="389"/>
      <c r="E55" s="388"/>
      <c r="F55" s="388"/>
      <c r="G55" s="388"/>
      <c r="H55" s="388"/>
      <c r="I55" s="390"/>
      <c r="J55" s="20"/>
      <c r="K55" s="40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</row>
    <row r="56" spans="1:22">
      <c r="A56" s="534"/>
      <c r="B56" s="546"/>
      <c r="C56" s="23">
        <v>2014</v>
      </c>
      <c r="D56" s="410"/>
      <c r="E56" s="388"/>
      <c r="F56" s="388"/>
      <c r="G56" s="388"/>
      <c r="H56" s="388"/>
      <c r="I56" s="411"/>
      <c r="J56" s="14"/>
      <c r="K56" s="40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</row>
    <row r="57" spans="1:22" ht="13.5" thickBot="1">
      <c r="A57" s="535"/>
      <c r="B57" s="550"/>
      <c r="C57" s="24">
        <v>2015</v>
      </c>
      <c r="D57" s="410"/>
      <c r="E57" s="388"/>
      <c r="F57" s="388"/>
      <c r="G57" s="388"/>
      <c r="H57" s="388"/>
      <c r="I57" s="411"/>
      <c r="J57" s="19">
        <v>7</v>
      </c>
      <c r="K57" s="409"/>
      <c r="L57" s="379"/>
      <c r="M57" s="379"/>
      <c r="N57" s="379"/>
      <c r="O57" s="379"/>
      <c r="P57" s="379"/>
      <c r="Q57" s="379"/>
      <c r="R57" s="565" t="s">
        <v>60</v>
      </c>
      <c r="S57" s="565"/>
      <c r="T57" s="565"/>
      <c r="U57" s="565"/>
      <c r="V57" s="565"/>
    </row>
    <row r="58" spans="1:22">
      <c r="A58" s="551" t="s">
        <v>69</v>
      </c>
      <c r="B58" s="545" t="s">
        <v>28</v>
      </c>
      <c r="C58" s="22">
        <v>2013</v>
      </c>
      <c r="D58" s="389"/>
      <c r="E58" s="391"/>
      <c r="F58" s="391"/>
      <c r="G58" s="391"/>
      <c r="H58" s="391"/>
      <c r="I58" s="390"/>
      <c r="J58" s="412">
        <f>IF(J55&lt;&gt;0,J52/M1/J55,0)</f>
        <v>0</v>
      </c>
      <c r="K58" s="412">
        <f>IF(J55&lt;&gt;0,K52/M1/J55,0)</f>
        <v>0</v>
      </c>
      <c r="L58" s="379"/>
      <c r="M58" s="379"/>
      <c r="N58" s="379"/>
      <c r="O58" s="388"/>
      <c r="P58" s="388"/>
      <c r="Q58" s="388"/>
      <c r="R58" s="388"/>
      <c r="S58" s="379"/>
      <c r="T58" s="379"/>
      <c r="U58" s="379"/>
      <c r="V58" s="379"/>
    </row>
    <row r="59" spans="1:22">
      <c r="A59" s="552"/>
      <c r="B59" s="546"/>
      <c r="C59" s="23">
        <v>2014</v>
      </c>
      <c r="D59" s="410"/>
      <c r="E59" s="388"/>
      <c r="F59" s="388"/>
      <c r="G59" s="388"/>
      <c r="H59" s="388"/>
      <c r="I59" s="411"/>
      <c r="J59" s="413">
        <f>IF(J56&lt;&gt;0,J53/M1/J56,0)</f>
        <v>0</v>
      </c>
      <c r="K59" s="413">
        <f>IF(J56&lt;&gt;0,K53/M1/J56,0)</f>
        <v>0</v>
      </c>
      <c r="L59" s="379"/>
      <c r="M59" s="379"/>
      <c r="N59" s="379"/>
      <c r="O59" s="388"/>
      <c r="P59" s="388"/>
      <c r="Q59" s="388"/>
      <c r="R59" s="388"/>
      <c r="S59" s="379"/>
      <c r="T59" s="379"/>
      <c r="U59" s="379"/>
      <c r="V59" s="379"/>
    </row>
    <row r="60" spans="1:22" ht="13.5" thickBot="1">
      <c r="A60" s="553"/>
      <c r="B60" s="550"/>
      <c r="C60" s="24">
        <v>2015</v>
      </c>
      <c r="D60" s="410"/>
      <c r="E60" s="388"/>
      <c r="F60" s="388"/>
      <c r="G60" s="388"/>
      <c r="H60" s="388"/>
      <c r="I60" s="411"/>
      <c r="J60" s="414">
        <f>IF(J57&lt;&gt;0,J54/M1/J57,0)</f>
        <v>29.345238095238095</v>
      </c>
      <c r="K60" s="414">
        <f>IF(J57&lt;&gt;0,K54/M1/J57,0)</f>
        <v>26.845238095238095</v>
      </c>
      <c r="L60" s="379"/>
      <c r="M60" s="379"/>
      <c r="N60" s="379"/>
      <c r="O60" s="388"/>
      <c r="P60" s="388"/>
      <c r="Q60" s="388"/>
      <c r="R60" s="388"/>
      <c r="S60" s="379"/>
      <c r="T60" s="379"/>
      <c r="U60" s="379"/>
      <c r="V60" s="379"/>
    </row>
    <row r="61" spans="1:22">
      <c r="A61" s="533" t="s">
        <v>35</v>
      </c>
      <c r="B61" s="545" t="s">
        <v>43</v>
      </c>
      <c r="C61" s="22">
        <v>2013</v>
      </c>
      <c r="D61" s="389"/>
      <c r="E61" s="391"/>
      <c r="F61" s="391"/>
      <c r="G61" s="391"/>
      <c r="H61" s="391"/>
      <c r="I61" s="390"/>
      <c r="J61" s="20"/>
      <c r="K61" s="409"/>
      <c r="L61" s="379"/>
      <c r="M61" s="379"/>
      <c r="N61" s="379"/>
      <c r="O61" s="388"/>
      <c r="P61" s="388"/>
      <c r="Q61" s="388"/>
      <c r="R61" s="388"/>
      <c r="S61" s="379"/>
      <c r="T61" s="379"/>
      <c r="U61" s="379"/>
      <c r="V61" s="379"/>
    </row>
    <row r="62" spans="1:22">
      <c r="A62" s="534"/>
      <c r="B62" s="546"/>
      <c r="C62" s="23">
        <v>2014</v>
      </c>
      <c r="D62" s="410"/>
      <c r="E62" s="388"/>
      <c r="F62" s="388"/>
      <c r="G62" s="388"/>
      <c r="H62" s="388"/>
      <c r="I62" s="411"/>
      <c r="J62" s="14"/>
      <c r="K62" s="409"/>
      <c r="L62" s="379"/>
      <c r="M62" s="379"/>
      <c r="N62" s="379"/>
      <c r="O62" s="388"/>
      <c r="P62" s="388"/>
      <c r="Q62" s="388"/>
      <c r="R62" s="388"/>
      <c r="S62" s="379"/>
      <c r="T62" s="379"/>
      <c r="U62" s="379"/>
      <c r="V62" s="379"/>
    </row>
    <row r="63" spans="1:22" ht="13.5" thickBot="1">
      <c r="A63" s="535"/>
      <c r="B63" s="550"/>
      <c r="C63" s="24">
        <v>2015</v>
      </c>
      <c r="D63" s="410"/>
      <c r="E63" s="388"/>
      <c r="F63" s="388"/>
      <c r="G63" s="388"/>
      <c r="H63" s="388"/>
      <c r="I63" s="411"/>
      <c r="J63" s="19">
        <v>3</v>
      </c>
      <c r="K63" s="409"/>
      <c r="L63" s="379"/>
      <c r="M63" s="379"/>
      <c r="N63" s="379"/>
      <c r="O63" s="388"/>
      <c r="P63" s="388"/>
      <c r="Q63" s="388"/>
      <c r="R63" s="388"/>
      <c r="S63" s="379"/>
      <c r="T63" s="379"/>
      <c r="U63" s="379"/>
      <c r="V63" s="379"/>
    </row>
    <row r="64" spans="1:22">
      <c r="A64" s="533" t="s">
        <v>36</v>
      </c>
      <c r="B64" s="545" t="s">
        <v>44</v>
      </c>
      <c r="C64" s="22">
        <v>2013</v>
      </c>
      <c r="D64" s="389"/>
      <c r="E64" s="391"/>
      <c r="F64" s="391"/>
      <c r="G64" s="391"/>
      <c r="H64" s="391"/>
      <c r="I64" s="390"/>
      <c r="J64" s="412">
        <f>IF(J61&lt;&gt;0,J28/M1/J61,0)</f>
        <v>0</v>
      </c>
      <c r="K64" s="412">
        <f>IF(J61&lt;&gt;0,K28/M1/J61,0)</f>
        <v>0</v>
      </c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</row>
    <row r="65" spans="1:22">
      <c r="A65" s="534"/>
      <c r="B65" s="546"/>
      <c r="C65" s="23">
        <v>2014</v>
      </c>
      <c r="D65" s="410"/>
      <c r="E65" s="388"/>
      <c r="F65" s="388"/>
      <c r="G65" s="388"/>
      <c r="H65" s="388"/>
      <c r="I65" s="411"/>
      <c r="J65" s="413">
        <f>IF(J62&lt;&gt;0,J29/M1/J62,0)</f>
        <v>0</v>
      </c>
      <c r="K65" s="413">
        <f>IF(J62&lt;&gt;0,K29/M1/J62,0)</f>
        <v>0</v>
      </c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</row>
    <row r="66" spans="1:22" ht="13.5" thickBot="1">
      <c r="A66" s="535"/>
      <c r="B66" s="550"/>
      <c r="C66" s="24">
        <v>2015</v>
      </c>
      <c r="D66" s="415"/>
      <c r="E66" s="380"/>
      <c r="F66" s="380"/>
      <c r="G66" s="380"/>
      <c r="H66" s="380"/>
      <c r="I66" s="416"/>
      <c r="J66" s="414">
        <f>IF(J63&lt;&gt;0,J30/M1/J63,0)</f>
        <v>44.916666666666664</v>
      </c>
      <c r="K66" s="414">
        <f>IF(J63&lt;&gt;0,K30/M1/J63,0)</f>
        <v>41.305555555555557</v>
      </c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</row>
    <row r="67" spans="1:22">
      <c r="A67" s="533" t="s">
        <v>38</v>
      </c>
      <c r="B67" s="545" t="s">
        <v>63</v>
      </c>
      <c r="C67" s="22">
        <v>2013</v>
      </c>
      <c r="D67" s="389"/>
      <c r="E67" s="391"/>
      <c r="F67" s="391"/>
      <c r="G67" s="391"/>
      <c r="H67" s="391"/>
      <c r="I67" s="390"/>
      <c r="J67" s="20"/>
      <c r="K67" s="417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</row>
    <row r="68" spans="1:22">
      <c r="A68" s="534"/>
      <c r="B68" s="546"/>
      <c r="C68" s="23">
        <v>2014</v>
      </c>
      <c r="D68" s="410"/>
      <c r="E68" s="388"/>
      <c r="F68" s="388"/>
      <c r="G68" s="388"/>
      <c r="H68" s="388"/>
      <c r="I68" s="411"/>
      <c r="J68" s="14"/>
      <c r="K68" s="417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</row>
    <row r="69" spans="1:22" ht="13.5" thickBot="1">
      <c r="A69" s="535"/>
      <c r="B69" s="550"/>
      <c r="C69" s="24">
        <v>2015</v>
      </c>
      <c r="D69" s="415"/>
      <c r="E69" s="380"/>
      <c r="F69" s="380"/>
      <c r="G69" s="380"/>
      <c r="H69" s="380"/>
      <c r="I69" s="416"/>
      <c r="J69" s="19">
        <v>3</v>
      </c>
      <c r="K69" s="417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</row>
    <row r="70" spans="1:22">
      <c r="A70" s="533" t="s">
        <v>37</v>
      </c>
      <c r="B70" s="545" t="s">
        <v>64</v>
      </c>
      <c r="C70" s="22">
        <v>2013</v>
      </c>
      <c r="D70" s="389"/>
      <c r="E70" s="391"/>
      <c r="F70" s="391"/>
      <c r="G70" s="391"/>
      <c r="H70" s="391"/>
      <c r="I70" s="390"/>
      <c r="J70" s="412">
        <f>IF(J67&lt;&gt;0,J49/M1/J67,0)</f>
        <v>0</v>
      </c>
      <c r="K70" s="412">
        <f>IF(J67&lt;&gt;0,K49/M1/J67,0)</f>
        <v>0</v>
      </c>
      <c r="L70" s="379"/>
      <c r="M70" s="379"/>
      <c r="N70" s="379"/>
      <c r="O70" s="379"/>
      <c r="P70" s="379"/>
      <c r="Q70" s="379"/>
    </row>
    <row r="71" spans="1:22">
      <c r="A71" s="534"/>
      <c r="B71" s="546"/>
      <c r="C71" s="23">
        <v>2014</v>
      </c>
      <c r="D71" s="410"/>
      <c r="E71" s="388"/>
      <c r="F71" s="388"/>
      <c r="G71" s="388"/>
      <c r="H71" s="388"/>
      <c r="I71" s="411"/>
      <c r="J71" s="413">
        <f>IF(J68&lt;&gt;0,J50/M1/J68,0)</f>
        <v>0</v>
      </c>
      <c r="K71" s="413">
        <f>IF(J68&lt;&gt;0,K50/M1/J68,0)</f>
        <v>0</v>
      </c>
      <c r="L71" s="379"/>
      <c r="M71" s="379"/>
      <c r="N71" s="379"/>
      <c r="O71" s="379"/>
      <c r="P71" s="379"/>
      <c r="Q71" s="379"/>
    </row>
    <row r="72" spans="1:22" ht="13.5" thickBot="1">
      <c r="A72" s="535"/>
      <c r="B72" s="550"/>
      <c r="C72" s="24">
        <v>2015</v>
      </c>
      <c r="D72" s="415"/>
      <c r="E72" s="380"/>
      <c r="F72" s="380"/>
      <c r="G72" s="380"/>
      <c r="H72" s="380"/>
      <c r="I72" s="416"/>
      <c r="J72" s="414">
        <f>IF(J69&lt;&gt;0,J51/M1/J69,0)</f>
        <v>23.555555555555557</v>
      </c>
      <c r="K72" s="414">
        <f>IF(J69&lt;&gt;0,K51/M1/J69,0)</f>
        <v>21.333333333333332</v>
      </c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</row>
    <row r="73" spans="1:22">
      <c r="A73" s="545" t="s">
        <v>81</v>
      </c>
      <c r="B73" s="545" t="s">
        <v>80</v>
      </c>
      <c r="C73" s="22">
        <v>2013</v>
      </c>
      <c r="D73" s="389"/>
      <c r="E73" s="391"/>
      <c r="F73" s="418"/>
      <c r="G73" s="418"/>
      <c r="H73" s="418"/>
      <c r="I73" s="419"/>
      <c r="J73" s="20"/>
      <c r="K73" s="417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</row>
    <row r="74" spans="1:22">
      <c r="A74" s="546"/>
      <c r="B74" s="546"/>
      <c r="C74" s="23">
        <v>2014</v>
      </c>
      <c r="D74" s="410"/>
      <c r="E74" s="388"/>
      <c r="F74" s="420"/>
      <c r="G74" s="420"/>
      <c r="H74" s="420"/>
      <c r="I74" s="421"/>
      <c r="J74" s="14"/>
      <c r="K74" s="417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</row>
    <row r="75" spans="1:22" ht="13.5" thickBot="1">
      <c r="A75" s="550"/>
      <c r="B75" s="550"/>
      <c r="C75" s="24">
        <v>2015</v>
      </c>
      <c r="D75" s="415"/>
      <c r="E75" s="380"/>
      <c r="F75" s="422"/>
      <c r="G75" s="422"/>
      <c r="H75" s="422"/>
      <c r="I75" s="423"/>
      <c r="J75" s="19">
        <v>72</v>
      </c>
      <c r="K75" s="417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</row>
    <row r="76" spans="1:22">
      <c r="A76" s="554" t="s">
        <v>79</v>
      </c>
      <c r="B76" s="545" t="s">
        <v>66</v>
      </c>
      <c r="C76" s="22">
        <v>2013</v>
      </c>
      <c r="D76" s="389"/>
      <c r="E76" s="391"/>
      <c r="F76" s="418"/>
      <c r="G76" s="418"/>
      <c r="H76" s="418"/>
      <c r="I76" s="419"/>
      <c r="J76" s="424">
        <f>IF(J73&lt;&gt;0,J52/J73,0)</f>
        <v>0</v>
      </c>
      <c r="K76" s="425">
        <f>IF(J73&lt;&gt;0,K52/J73,0)</f>
        <v>0</v>
      </c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</row>
    <row r="77" spans="1:22">
      <c r="A77" s="555"/>
      <c r="B77" s="546"/>
      <c r="C77" s="23">
        <v>2014</v>
      </c>
      <c r="D77" s="410"/>
      <c r="E77" s="388"/>
      <c r="F77" s="420"/>
      <c r="G77" s="420"/>
      <c r="H77" s="420"/>
      <c r="I77" s="421"/>
      <c r="J77" s="426">
        <f>IF(J74&lt;&gt;0,J53/J74,0)</f>
        <v>0</v>
      </c>
      <c r="K77" s="427">
        <f>IF(J74&lt;&gt;0,K53/J74,0)</f>
        <v>0</v>
      </c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</row>
    <row r="78" spans="1:22" ht="13.5" thickBot="1">
      <c r="A78" s="556"/>
      <c r="B78" s="550"/>
      <c r="C78" s="24">
        <v>2015</v>
      </c>
      <c r="D78" s="415"/>
      <c r="E78" s="380"/>
      <c r="F78" s="422"/>
      <c r="G78" s="422"/>
      <c r="H78" s="422"/>
      <c r="I78" s="423"/>
      <c r="J78" s="428">
        <f>IF(J75&lt;&gt;0,J54/J75,0)</f>
        <v>34.236111111111114</v>
      </c>
      <c r="K78" s="429">
        <f>IF(J75&lt;&gt;0,K54/J75,0)</f>
        <v>31.319444444444443</v>
      </c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</row>
    <row r="79" spans="1:22" s="6" customFormat="1" ht="33.75" customHeight="1"/>
    <row r="80" spans="1:22" s="6" customFormat="1">
      <c r="A80" s="7" t="s">
        <v>615</v>
      </c>
      <c r="C80" s="439"/>
    </row>
    <row r="81" spans="1:16" s="6" customFormat="1">
      <c r="A81" s="7" t="s">
        <v>616</v>
      </c>
      <c r="C81" s="439"/>
      <c r="H81" s="7" t="s">
        <v>67</v>
      </c>
      <c r="M81" s="7" t="s">
        <v>29</v>
      </c>
    </row>
    <row r="82" spans="1:16" s="6" customFormat="1">
      <c r="A82" s="7" t="s">
        <v>68</v>
      </c>
      <c r="C82" s="7"/>
    </row>
    <row r="83" spans="1:16" s="6" customFormat="1">
      <c r="P83" s="6" t="s">
        <v>30</v>
      </c>
    </row>
    <row r="84" spans="1:16" s="6" customFormat="1"/>
    <row r="85" spans="1:16" s="6" customFormat="1">
      <c r="A85" s="6" t="s">
        <v>630</v>
      </c>
    </row>
    <row r="86" spans="1:16" s="6" customFormat="1"/>
    <row r="87" spans="1:16" s="6" customFormat="1"/>
    <row r="88" spans="1:16" s="6" customFormat="1"/>
    <row r="89" spans="1:16" s="6" customFormat="1"/>
    <row r="90" spans="1:16" s="6" customFormat="1"/>
    <row r="91" spans="1:16" s="6" customFormat="1"/>
    <row r="92" spans="1:16" s="6" customFormat="1"/>
    <row r="93" spans="1:16" s="6" customFormat="1"/>
    <row r="94" spans="1:16" s="6" customFormat="1"/>
    <row r="95" spans="1:16" s="6" customFormat="1"/>
    <row r="96" spans="1:1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29" spans="3:14"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</row>
    <row r="140" spans="3:14">
      <c r="K140" s="431"/>
      <c r="L140" s="431"/>
      <c r="M140" s="431"/>
      <c r="N140" s="431"/>
    </row>
    <row r="141" spans="3:14">
      <c r="K141" s="431"/>
      <c r="L141" s="431"/>
      <c r="M141" s="431"/>
      <c r="N141" s="431"/>
    </row>
    <row r="142" spans="3:14">
      <c r="K142" s="431"/>
      <c r="L142" s="431"/>
      <c r="M142" s="431"/>
      <c r="N142" s="431"/>
    </row>
    <row r="143" spans="3:14">
      <c r="K143" s="431"/>
      <c r="L143" s="431"/>
      <c r="M143" s="431"/>
      <c r="N143" s="431"/>
    </row>
  </sheetData>
  <sheetProtection password="D259" sheet="1" objects="1" scenarios="1" formatColumns="0" formatRows="0"/>
  <mergeCells count="73">
    <mergeCell ref="N1:P1"/>
    <mergeCell ref="C2:M2"/>
    <mergeCell ref="D3:D5"/>
    <mergeCell ref="E3:E5"/>
    <mergeCell ref="H3:H5"/>
    <mergeCell ref="A58:A60"/>
    <mergeCell ref="S4:S5"/>
    <mergeCell ref="N3:N5"/>
    <mergeCell ref="J3:J5"/>
    <mergeCell ref="K4:K5"/>
    <mergeCell ref="B1:J1"/>
    <mergeCell ref="G4:G5"/>
    <mergeCell ref="F3:G3"/>
    <mergeCell ref="O4:O5"/>
    <mergeCell ref="A2:B2"/>
    <mergeCell ref="A70:A72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B49:B51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34:A36"/>
    <mergeCell ref="B34:B36"/>
    <mergeCell ref="A37:A39"/>
    <mergeCell ref="B37:B39"/>
    <mergeCell ref="B70:B72"/>
    <mergeCell ref="A43:A45"/>
    <mergeCell ref="B43:B45"/>
    <mergeCell ref="A46:A48"/>
    <mergeCell ref="B46:B48"/>
    <mergeCell ref="A49:A51"/>
    <mergeCell ref="A19:A21"/>
    <mergeCell ref="B19:B21"/>
    <mergeCell ref="A40:A42"/>
    <mergeCell ref="B40:B42"/>
    <mergeCell ref="A25:A27"/>
    <mergeCell ref="B25:B27"/>
    <mergeCell ref="A28:A30"/>
    <mergeCell ref="B28:B30"/>
    <mergeCell ref="A31:A33"/>
    <mergeCell ref="B31:B33"/>
    <mergeCell ref="A22:A24"/>
    <mergeCell ref="B22:B24"/>
    <mergeCell ref="A7:A9"/>
    <mergeCell ref="B7:B9"/>
    <mergeCell ref="A10:A12"/>
    <mergeCell ref="B10:B12"/>
    <mergeCell ref="A13:A15"/>
    <mergeCell ref="B13:B15"/>
    <mergeCell ref="A16:A18"/>
    <mergeCell ref="B16:B18"/>
    <mergeCell ref="T3:T5"/>
    <mergeCell ref="U3:U5"/>
    <mergeCell ref="L4:M4"/>
    <mergeCell ref="P4:P5"/>
    <mergeCell ref="Q4:Q5"/>
    <mergeCell ref="R4:R5"/>
    <mergeCell ref="K3:M3"/>
    <mergeCell ref="O3:S3"/>
  </mergeCells>
  <phoneticPr fontId="0" type="noConversion"/>
  <hyperlinks>
    <hyperlink ref="A2:B2" location="'Списък Приложения'!A1" display="НАЗАД"/>
  </hyperlinks>
  <pageMargins left="0.70866141732283472" right="0.70866141732283472" top="0.55118110236220474" bottom="0.86614173228346458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T83"/>
  <sheetViews>
    <sheetView topLeftCell="A7" zoomScale="85" zoomScaleNormal="85" workbookViewId="0">
      <selection activeCell="C60" sqref="C60:F60"/>
    </sheetView>
  </sheetViews>
  <sheetFormatPr defaultRowHeight="12.75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>
      <c r="A1" s="624" t="s">
        <v>589</v>
      </c>
      <c r="B1" s="624"/>
      <c r="C1" s="624"/>
      <c r="D1" s="624"/>
      <c r="E1" s="624"/>
      <c r="F1" s="624"/>
      <c r="G1" s="624"/>
      <c r="H1" s="462"/>
      <c r="I1" s="462"/>
      <c r="J1" s="462"/>
      <c r="K1" s="68" t="s">
        <v>602</v>
      </c>
      <c r="L1" s="372" t="s">
        <v>45</v>
      </c>
      <c r="M1" s="69">
        <v>12</v>
      </c>
      <c r="N1" s="612" t="s">
        <v>601</v>
      </c>
      <c r="O1" s="612"/>
      <c r="P1" s="612"/>
      <c r="Q1" s="612"/>
      <c r="R1" s="607" t="s">
        <v>421</v>
      </c>
      <c r="S1" s="607"/>
      <c r="T1" s="607"/>
    </row>
    <row r="2" spans="1:20" s="70" customFormat="1" ht="13.5" thickBot="1">
      <c r="C2" s="71"/>
      <c r="D2" s="71"/>
      <c r="E2" s="71"/>
      <c r="F2" s="71"/>
      <c r="G2" s="71"/>
    </row>
    <row r="3" spans="1:20" ht="12.75" customHeight="1">
      <c r="A3" s="613" t="s">
        <v>82</v>
      </c>
      <c r="B3" s="616" t="s">
        <v>83</v>
      </c>
      <c r="C3" s="616" t="s">
        <v>84</v>
      </c>
      <c r="D3" s="617" t="s">
        <v>85</v>
      </c>
      <c r="E3" s="618"/>
      <c r="F3" s="619"/>
      <c r="G3" s="605" t="s">
        <v>427</v>
      </c>
      <c r="H3" s="605" t="s">
        <v>521</v>
      </c>
      <c r="I3" s="620" t="s">
        <v>522</v>
      </c>
      <c r="J3" s="617" t="s">
        <v>512</v>
      </c>
      <c r="K3" s="618"/>
      <c r="L3" s="618"/>
      <c r="M3" s="618"/>
      <c r="N3" s="618"/>
      <c r="O3" s="618"/>
      <c r="P3" s="621"/>
      <c r="Q3" s="601" t="s">
        <v>86</v>
      </c>
      <c r="R3" s="594" t="s">
        <v>87</v>
      </c>
    </row>
    <row r="4" spans="1:20" ht="12.75" customHeight="1">
      <c r="A4" s="614"/>
      <c r="B4" s="597"/>
      <c r="C4" s="597"/>
      <c r="D4" s="597" t="s">
        <v>88</v>
      </c>
      <c r="E4" s="597" t="s">
        <v>89</v>
      </c>
      <c r="F4" s="609" t="s">
        <v>520</v>
      </c>
      <c r="G4" s="606"/>
      <c r="H4" s="606"/>
      <c r="I4" s="611"/>
      <c r="J4" s="610" t="s">
        <v>90</v>
      </c>
      <c r="K4" s="596" t="s">
        <v>91</v>
      </c>
      <c r="L4" s="596" t="s">
        <v>92</v>
      </c>
      <c r="M4" s="596" t="s">
        <v>93</v>
      </c>
      <c r="N4" s="598" t="s">
        <v>94</v>
      </c>
      <c r="O4" s="599"/>
      <c r="P4" s="622" t="s">
        <v>95</v>
      </c>
      <c r="Q4" s="602"/>
      <c r="R4" s="595"/>
    </row>
    <row r="5" spans="1:20">
      <c r="A5" s="614"/>
      <c r="B5" s="597"/>
      <c r="C5" s="597"/>
      <c r="D5" s="597"/>
      <c r="E5" s="597"/>
      <c r="F5" s="606"/>
      <c r="G5" s="606"/>
      <c r="H5" s="606"/>
      <c r="I5" s="611"/>
      <c r="J5" s="611"/>
      <c r="K5" s="597"/>
      <c r="L5" s="597"/>
      <c r="M5" s="597"/>
      <c r="N5" s="597" t="s">
        <v>96</v>
      </c>
      <c r="O5" s="608" t="s">
        <v>97</v>
      </c>
      <c r="P5" s="622"/>
      <c r="Q5" s="602"/>
      <c r="R5" s="595"/>
    </row>
    <row r="6" spans="1:20">
      <c r="A6" s="614"/>
      <c r="B6" s="597"/>
      <c r="C6" s="597"/>
      <c r="D6" s="597"/>
      <c r="E6" s="597"/>
      <c r="F6" s="606"/>
      <c r="G6" s="606"/>
      <c r="H6" s="606"/>
      <c r="I6" s="611"/>
      <c r="J6" s="611"/>
      <c r="K6" s="597"/>
      <c r="L6" s="597"/>
      <c r="M6" s="597"/>
      <c r="N6" s="597"/>
      <c r="O6" s="608"/>
      <c r="P6" s="622"/>
      <c r="Q6" s="602"/>
      <c r="R6" s="595"/>
    </row>
    <row r="7" spans="1:20" ht="12.75" customHeight="1">
      <c r="A7" s="614"/>
      <c r="B7" s="597"/>
      <c r="C7" s="597"/>
      <c r="D7" s="597"/>
      <c r="E7" s="597"/>
      <c r="F7" s="606"/>
      <c r="G7" s="606"/>
      <c r="H7" s="606"/>
      <c r="I7" s="611"/>
      <c r="J7" s="611"/>
      <c r="K7" s="597"/>
      <c r="L7" s="597"/>
      <c r="M7" s="597"/>
      <c r="N7" s="597"/>
      <c r="O7" s="597"/>
      <c r="P7" s="622"/>
      <c r="Q7" s="602"/>
      <c r="R7" s="595"/>
    </row>
    <row r="8" spans="1:20">
      <c r="A8" s="614"/>
      <c r="B8" s="597"/>
      <c r="C8" s="597"/>
      <c r="D8" s="597"/>
      <c r="E8" s="597"/>
      <c r="F8" s="606"/>
      <c r="G8" s="606"/>
      <c r="H8" s="606"/>
      <c r="I8" s="611"/>
      <c r="J8" s="611"/>
      <c r="K8" s="597"/>
      <c r="L8" s="597"/>
      <c r="M8" s="597"/>
      <c r="N8" s="597"/>
      <c r="O8" s="597"/>
      <c r="P8" s="622"/>
      <c r="Q8" s="602"/>
      <c r="R8" s="595"/>
    </row>
    <row r="9" spans="1:20">
      <c r="A9" s="614"/>
      <c r="B9" s="597"/>
      <c r="C9" s="597"/>
      <c r="D9" s="597"/>
      <c r="E9" s="597"/>
      <c r="F9" s="606"/>
      <c r="G9" s="606"/>
      <c r="H9" s="606"/>
      <c r="I9" s="611"/>
      <c r="J9" s="611"/>
      <c r="K9" s="597"/>
      <c r="L9" s="597"/>
      <c r="M9" s="597"/>
      <c r="N9" s="597"/>
      <c r="O9" s="597"/>
      <c r="P9" s="622"/>
      <c r="Q9" s="602"/>
      <c r="R9" s="595"/>
    </row>
    <row r="10" spans="1:20" ht="29.25" customHeight="1">
      <c r="A10" s="615"/>
      <c r="B10" s="597"/>
      <c r="C10" s="597"/>
      <c r="D10" s="597"/>
      <c r="E10" s="597"/>
      <c r="F10" s="596"/>
      <c r="G10" s="596"/>
      <c r="H10" s="596"/>
      <c r="I10" s="611"/>
      <c r="J10" s="611"/>
      <c r="K10" s="597"/>
      <c r="L10" s="597"/>
      <c r="M10" s="597"/>
      <c r="N10" s="597"/>
      <c r="O10" s="597"/>
      <c r="P10" s="623"/>
      <c r="Q10" s="602"/>
      <c r="R10" s="595"/>
    </row>
    <row r="11" spans="1:20">
      <c r="A11" s="510" t="s">
        <v>49</v>
      </c>
      <c r="B11" s="511" t="s">
        <v>50</v>
      </c>
      <c r="C11" s="511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1">
        <v>7</v>
      </c>
      <c r="J11" s="511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3">
        <v>15</v>
      </c>
      <c r="R11" s="513">
        <v>16</v>
      </c>
    </row>
    <row r="12" spans="1:20" ht="15.75" customHeight="1">
      <c r="A12" s="514" t="s">
        <v>98</v>
      </c>
      <c r="B12" s="494" t="s">
        <v>99</v>
      </c>
      <c r="C12" s="201">
        <v>30</v>
      </c>
      <c r="D12" s="201">
        <v>91</v>
      </c>
      <c r="E12" s="201">
        <v>3</v>
      </c>
      <c r="F12" s="201"/>
      <c r="G12" s="201">
        <v>1</v>
      </c>
      <c r="H12" s="441">
        <f>G12+F12+E12+D12</f>
        <v>95</v>
      </c>
      <c r="I12" s="362">
        <f>SUM(C12+H12)</f>
        <v>125</v>
      </c>
      <c r="J12" s="362">
        <f>SUM(K12,L12,M12,N12,O12)</f>
        <v>102</v>
      </c>
      <c r="K12" s="201">
        <v>56</v>
      </c>
      <c r="L12" s="201">
        <v>17</v>
      </c>
      <c r="M12" s="201">
        <v>3</v>
      </c>
      <c r="N12" s="201">
        <v>11</v>
      </c>
      <c r="O12" s="201">
        <v>15</v>
      </c>
      <c r="P12" s="204">
        <v>93</v>
      </c>
      <c r="Q12" s="366">
        <f>I12-J12</f>
        <v>23</v>
      </c>
      <c r="R12" s="232">
        <v>11</v>
      </c>
    </row>
    <row r="13" spans="1:20" ht="17.25" customHeight="1">
      <c r="A13" s="74" t="s">
        <v>100</v>
      </c>
      <c r="B13" s="75" t="s">
        <v>101</v>
      </c>
      <c r="C13" s="201">
        <v>6</v>
      </c>
      <c r="D13" s="201">
        <v>25</v>
      </c>
      <c r="E13" s="201">
        <v>2</v>
      </c>
      <c r="F13" s="201"/>
      <c r="G13" s="201"/>
      <c r="H13" s="441">
        <f t="shared" ref="H13:H34" si="0">G13+F13+E13+D13</f>
        <v>27</v>
      </c>
      <c r="I13" s="362">
        <f t="shared" ref="I13:I30" si="1">SUM(C13+H13)</f>
        <v>33</v>
      </c>
      <c r="J13" s="362">
        <f>SUM(K13,L13,M13,N13,O13)</f>
        <v>21</v>
      </c>
      <c r="K13" s="201">
        <v>15</v>
      </c>
      <c r="L13" s="201">
        <v>4</v>
      </c>
      <c r="M13" s="201"/>
      <c r="N13" s="201"/>
      <c r="O13" s="201">
        <v>2</v>
      </c>
      <c r="P13" s="204">
        <v>17</v>
      </c>
      <c r="Q13" s="366">
        <f t="shared" ref="Q13:Q34" si="2">I13-J13</f>
        <v>12</v>
      </c>
      <c r="R13" s="232">
        <v>3</v>
      </c>
    </row>
    <row r="14" spans="1:20" ht="15.75" customHeight="1">
      <c r="A14" s="73" t="s">
        <v>102</v>
      </c>
      <c r="B14" s="75" t="s">
        <v>103</v>
      </c>
      <c r="C14" s="201">
        <v>3</v>
      </c>
      <c r="D14" s="201">
        <v>30</v>
      </c>
      <c r="E14" s="201"/>
      <c r="F14" s="201"/>
      <c r="G14" s="201"/>
      <c r="H14" s="441">
        <f t="shared" si="0"/>
        <v>30</v>
      </c>
      <c r="I14" s="362">
        <f t="shared" si="1"/>
        <v>33</v>
      </c>
      <c r="J14" s="362">
        <f t="shared" ref="J14:J34" si="3">SUM(K14,L14,M14,N14,O14)</f>
        <v>29</v>
      </c>
      <c r="K14" s="201">
        <v>28</v>
      </c>
      <c r="L14" s="201"/>
      <c r="M14" s="201"/>
      <c r="N14" s="201"/>
      <c r="O14" s="201">
        <v>1</v>
      </c>
      <c r="P14" s="204">
        <v>29</v>
      </c>
      <c r="Q14" s="366">
        <f t="shared" si="2"/>
        <v>4</v>
      </c>
      <c r="R14" s="232"/>
    </row>
    <row r="15" spans="1:20" ht="15" customHeight="1">
      <c r="A15" s="73" t="s">
        <v>104</v>
      </c>
      <c r="B15" s="75" t="s">
        <v>105</v>
      </c>
      <c r="C15" s="201">
        <v>5</v>
      </c>
      <c r="D15" s="201">
        <v>10</v>
      </c>
      <c r="E15" s="201"/>
      <c r="F15" s="201"/>
      <c r="G15" s="201">
        <v>1</v>
      </c>
      <c r="H15" s="441">
        <f t="shared" si="0"/>
        <v>11</v>
      </c>
      <c r="I15" s="362">
        <f t="shared" si="1"/>
        <v>16</v>
      </c>
      <c r="J15" s="362">
        <f t="shared" si="3"/>
        <v>14</v>
      </c>
      <c r="K15" s="201">
        <v>2</v>
      </c>
      <c r="L15" s="201">
        <v>1</v>
      </c>
      <c r="M15" s="201">
        <v>1</v>
      </c>
      <c r="N15" s="201">
        <v>7</v>
      </c>
      <c r="O15" s="201">
        <v>3</v>
      </c>
      <c r="P15" s="204">
        <v>14</v>
      </c>
      <c r="Q15" s="366">
        <f t="shared" si="2"/>
        <v>2</v>
      </c>
      <c r="R15" s="232">
        <v>3</v>
      </c>
    </row>
    <row r="16" spans="1:20" ht="15.75" customHeight="1">
      <c r="A16" s="73" t="s">
        <v>106</v>
      </c>
      <c r="B16" s="75" t="s">
        <v>107</v>
      </c>
      <c r="C16" s="201">
        <v>4</v>
      </c>
      <c r="D16" s="201">
        <v>10</v>
      </c>
      <c r="E16" s="201"/>
      <c r="F16" s="201"/>
      <c r="G16" s="201"/>
      <c r="H16" s="441">
        <f t="shared" si="0"/>
        <v>10</v>
      </c>
      <c r="I16" s="362">
        <f t="shared" si="1"/>
        <v>14</v>
      </c>
      <c r="J16" s="362">
        <f>SUM(K16,L16,M16,N16,O16)</f>
        <v>12</v>
      </c>
      <c r="K16" s="201"/>
      <c r="L16" s="201">
        <v>7</v>
      </c>
      <c r="M16" s="201"/>
      <c r="N16" s="201">
        <v>4</v>
      </c>
      <c r="O16" s="201">
        <v>1</v>
      </c>
      <c r="P16" s="204">
        <v>12</v>
      </c>
      <c r="Q16" s="366">
        <f t="shared" si="2"/>
        <v>2</v>
      </c>
      <c r="R16" s="232"/>
    </row>
    <row r="17" spans="1:18" ht="15.75" customHeight="1">
      <c r="A17" s="514" t="s">
        <v>108</v>
      </c>
      <c r="B17" s="494" t="s">
        <v>109</v>
      </c>
      <c r="C17" s="201">
        <v>50</v>
      </c>
      <c r="D17" s="201">
        <v>109</v>
      </c>
      <c r="E17" s="201">
        <v>12</v>
      </c>
      <c r="F17" s="201"/>
      <c r="G17" s="201">
        <v>2</v>
      </c>
      <c r="H17" s="441">
        <f t="shared" si="0"/>
        <v>123</v>
      </c>
      <c r="I17" s="362">
        <f t="shared" si="1"/>
        <v>173</v>
      </c>
      <c r="J17" s="362">
        <f t="shared" si="3"/>
        <v>121</v>
      </c>
      <c r="K17" s="201">
        <v>52</v>
      </c>
      <c r="L17" s="201">
        <v>20</v>
      </c>
      <c r="M17" s="201">
        <v>28</v>
      </c>
      <c r="N17" s="201">
        <v>1</v>
      </c>
      <c r="O17" s="201">
        <v>20</v>
      </c>
      <c r="P17" s="204">
        <v>105</v>
      </c>
      <c r="Q17" s="366">
        <f t="shared" si="2"/>
        <v>52</v>
      </c>
      <c r="R17" s="232">
        <v>44</v>
      </c>
    </row>
    <row r="18" spans="1:18" ht="15" customHeight="1">
      <c r="A18" s="73" t="s">
        <v>110</v>
      </c>
      <c r="B18" s="75" t="s">
        <v>111</v>
      </c>
      <c r="C18" s="201">
        <v>1</v>
      </c>
      <c r="D18" s="201">
        <v>13</v>
      </c>
      <c r="E18" s="201">
        <v>1</v>
      </c>
      <c r="F18" s="201"/>
      <c r="G18" s="201"/>
      <c r="H18" s="441">
        <f t="shared" si="0"/>
        <v>14</v>
      </c>
      <c r="I18" s="362">
        <f t="shared" si="1"/>
        <v>15</v>
      </c>
      <c r="J18" s="362">
        <f>SUM(K18,L18,M18,N18,O18)</f>
        <v>7</v>
      </c>
      <c r="K18" s="201">
        <v>1</v>
      </c>
      <c r="L18" s="201">
        <v>1</v>
      </c>
      <c r="M18" s="201">
        <v>1</v>
      </c>
      <c r="N18" s="201"/>
      <c r="O18" s="201">
        <v>4</v>
      </c>
      <c r="P18" s="204">
        <v>4</v>
      </c>
      <c r="Q18" s="366">
        <f t="shared" si="2"/>
        <v>8</v>
      </c>
      <c r="R18" s="232"/>
    </row>
    <row r="19" spans="1:18" ht="15" customHeight="1">
      <c r="A19" s="514" t="s">
        <v>112</v>
      </c>
      <c r="B19" s="494" t="s">
        <v>113</v>
      </c>
      <c r="C19" s="201">
        <v>14</v>
      </c>
      <c r="D19" s="201">
        <v>20</v>
      </c>
      <c r="E19" s="201">
        <v>2</v>
      </c>
      <c r="F19" s="201"/>
      <c r="G19" s="201">
        <v>4</v>
      </c>
      <c r="H19" s="441">
        <f t="shared" si="0"/>
        <v>26</v>
      </c>
      <c r="I19" s="362">
        <f>SUM(C19+H19)</f>
        <v>40</v>
      </c>
      <c r="J19" s="362">
        <f t="shared" si="3"/>
        <v>27</v>
      </c>
      <c r="K19" s="201">
        <v>7</v>
      </c>
      <c r="L19" s="201">
        <v>2</v>
      </c>
      <c r="M19" s="201">
        <v>6</v>
      </c>
      <c r="N19" s="201"/>
      <c r="O19" s="201">
        <v>12</v>
      </c>
      <c r="P19" s="204">
        <v>15</v>
      </c>
      <c r="Q19" s="366">
        <f t="shared" si="2"/>
        <v>13</v>
      </c>
      <c r="R19" s="232">
        <v>19</v>
      </c>
    </row>
    <row r="20" spans="1:18" ht="14.25" customHeight="1">
      <c r="A20" s="73" t="s">
        <v>114</v>
      </c>
      <c r="B20" s="75" t="s">
        <v>115</v>
      </c>
      <c r="C20" s="201">
        <v>2</v>
      </c>
      <c r="D20" s="201">
        <v>2</v>
      </c>
      <c r="E20" s="201"/>
      <c r="F20" s="201"/>
      <c r="G20" s="201"/>
      <c r="H20" s="441">
        <f t="shared" si="0"/>
        <v>2</v>
      </c>
      <c r="I20" s="362">
        <f t="shared" si="1"/>
        <v>4</v>
      </c>
      <c r="J20" s="362">
        <f t="shared" si="3"/>
        <v>4</v>
      </c>
      <c r="K20" s="201">
        <v>1</v>
      </c>
      <c r="L20" s="201"/>
      <c r="M20" s="201">
        <v>1</v>
      </c>
      <c r="N20" s="201"/>
      <c r="O20" s="201">
        <v>2</v>
      </c>
      <c r="P20" s="204">
        <v>1</v>
      </c>
      <c r="Q20" s="366">
        <f t="shared" si="2"/>
        <v>0</v>
      </c>
      <c r="R20" s="232">
        <v>8</v>
      </c>
    </row>
    <row r="21" spans="1:18" ht="13.5" customHeight="1">
      <c r="A21" s="514" t="s">
        <v>116</v>
      </c>
      <c r="B21" s="494" t="s">
        <v>117</v>
      </c>
      <c r="C21" s="201">
        <v>18</v>
      </c>
      <c r="D21" s="201">
        <v>20</v>
      </c>
      <c r="E21" s="201"/>
      <c r="F21" s="201"/>
      <c r="G21" s="201">
        <v>1</v>
      </c>
      <c r="H21" s="441">
        <f t="shared" si="0"/>
        <v>21</v>
      </c>
      <c r="I21" s="362">
        <f t="shared" si="1"/>
        <v>39</v>
      </c>
      <c r="J21" s="362">
        <f t="shared" si="3"/>
        <v>22</v>
      </c>
      <c r="K21" s="201">
        <v>9</v>
      </c>
      <c r="L21" s="201">
        <v>2</v>
      </c>
      <c r="M21" s="201">
        <v>2</v>
      </c>
      <c r="N21" s="201">
        <v>2</v>
      </c>
      <c r="O21" s="201">
        <v>7</v>
      </c>
      <c r="P21" s="204">
        <v>4</v>
      </c>
      <c r="Q21" s="366">
        <f t="shared" si="2"/>
        <v>17</v>
      </c>
      <c r="R21" s="232">
        <v>5</v>
      </c>
    </row>
    <row r="22" spans="1:18" ht="14.25" customHeight="1">
      <c r="A22" s="514" t="s">
        <v>118</v>
      </c>
      <c r="B22" s="494" t="s">
        <v>119</v>
      </c>
      <c r="C22" s="201">
        <v>17</v>
      </c>
      <c r="D22" s="201">
        <v>18</v>
      </c>
      <c r="E22" s="201"/>
      <c r="F22" s="201"/>
      <c r="G22" s="201"/>
      <c r="H22" s="441">
        <f t="shared" si="0"/>
        <v>18</v>
      </c>
      <c r="I22" s="362">
        <f t="shared" si="1"/>
        <v>35</v>
      </c>
      <c r="J22" s="362">
        <f t="shared" si="3"/>
        <v>28</v>
      </c>
      <c r="K22" s="201">
        <v>4</v>
      </c>
      <c r="L22" s="201">
        <v>12</v>
      </c>
      <c r="M22" s="201">
        <v>3</v>
      </c>
      <c r="N22" s="201">
        <v>2</v>
      </c>
      <c r="O22" s="201">
        <v>7</v>
      </c>
      <c r="P22" s="204">
        <v>24</v>
      </c>
      <c r="Q22" s="366">
        <f t="shared" si="2"/>
        <v>7</v>
      </c>
      <c r="R22" s="232">
        <v>11</v>
      </c>
    </row>
    <row r="23" spans="1:18" ht="15.75" customHeight="1">
      <c r="A23" s="73" t="s">
        <v>120</v>
      </c>
      <c r="B23" s="75" t="s">
        <v>121</v>
      </c>
      <c r="C23" s="201">
        <v>0</v>
      </c>
      <c r="D23" s="201">
        <v>2</v>
      </c>
      <c r="E23" s="201"/>
      <c r="F23" s="201"/>
      <c r="G23" s="201"/>
      <c r="H23" s="441">
        <f t="shared" si="0"/>
        <v>2</v>
      </c>
      <c r="I23" s="362">
        <f t="shared" si="1"/>
        <v>2</v>
      </c>
      <c r="J23" s="362">
        <f t="shared" si="3"/>
        <v>1</v>
      </c>
      <c r="K23" s="201"/>
      <c r="L23" s="201">
        <v>1</v>
      </c>
      <c r="M23" s="201"/>
      <c r="N23" s="201"/>
      <c r="O23" s="201"/>
      <c r="P23" s="204"/>
      <c r="Q23" s="366">
        <f t="shared" si="2"/>
        <v>1</v>
      </c>
      <c r="R23" s="232">
        <v>1</v>
      </c>
    </row>
    <row r="24" spans="1:18" ht="15.75" customHeight="1">
      <c r="A24" s="73" t="s">
        <v>122</v>
      </c>
      <c r="B24" s="75" t="s">
        <v>123</v>
      </c>
      <c r="C24" s="201">
        <v>0</v>
      </c>
      <c r="D24" s="201">
        <v>10</v>
      </c>
      <c r="E24" s="201"/>
      <c r="F24" s="201"/>
      <c r="G24" s="201"/>
      <c r="H24" s="441">
        <f t="shared" si="0"/>
        <v>10</v>
      </c>
      <c r="I24" s="362">
        <f t="shared" si="1"/>
        <v>10</v>
      </c>
      <c r="J24" s="362">
        <f t="shared" si="3"/>
        <v>6</v>
      </c>
      <c r="K24" s="201">
        <v>1</v>
      </c>
      <c r="L24" s="201">
        <v>2</v>
      </c>
      <c r="M24" s="201">
        <v>2</v>
      </c>
      <c r="N24" s="201"/>
      <c r="O24" s="201">
        <v>1</v>
      </c>
      <c r="P24" s="204">
        <v>3</v>
      </c>
      <c r="Q24" s="366">
        <f t="shared" si="2"/>
        <v>4</v>
      </c>
      <c r="R24" s="232">
        <v>1</v>
      </c>
    </row>
    <row r="25" spans="1:18" ht="15.75" customHeight="1">
      <c r="A25" s="515" t="s">
        <v>124</v>
      </c>
      <c r="B25" s="494" t="s">
        <v>125</v>
      </c>
      <c r="C25" s="201"/>
      <c r="D25" s="201"/>
      <c r="E25" s="201"/>
      <c r="F25" s="201"/>
      <c r="G25" s="201"/>
      <c r="H25" s="441">
        <f t="shared" si="0"/>
        <v>0</v>
      </c>
      <c r="I25" s="362">
        <f t="shared" si="1"/>
        <v>0</v>
      </c>
      <c r="J25" s="362">
        <f t="shared" si="3"/>
        <v>0</v>
      </c>
      <c r="K25" s="201"/>
      <c r="L25" s="201"/>
      <c r="M25" s="201"/>
      <c r="N25" s="201"/>
      <c r="O25" s="201"/>
      <c r="P25" s="204"/>
      <c r="Q25" s="366">
        <f t="shared" si="2"/>
        <v>0</v>
      </c>
      <c r="R25" s="232">
        <v>0</v>
      </c>
    </row>
    <row r="26" spans="1:18" ht="16.5" customHeight="1">
      <c r="A26" s="515" t="s">
        <v>126</v>
      </c>
      <c r="B26" s="494" t="s">
        <v>127</v>
      </c>
      <c r="C26" s="201">
        <v>14</v>
      </c>
      <c r="D26" s="201">
        <v>227</v>
      </c>
      <c r="E26" s="201">
        <v>2</v>
      </c>
      <c r="F26" s="201"/>
      <c r="G26" s="201">
        <v>3</v>
      </c>
      <c r="H26" s="441">
        <f t="shared" si="0"/>
        <v>232</v>
      </c>
      <c r="I26" s="362">
        <f t="shared" si="1"/>
        <v>246</v>
      </c>
      <c r="J26" s="362">
        <f>SUM(K26,L26,M26,N26,O26)</f>
        <v>228</v>
      </c>
      <c r="K26" s="201">
        <v>180</v>
      </c>
      <c r="L26" s="201"/>
      <c r="M26" s="201">
        <v>11</v>
      </c>
      <c r="N26" s="201"/>
      <c r="O26" s="201">
        <v>37</v>
      </c>
      <c r="P26" s="204">
        <v>223</v>
      </c>
      <c r="Q26" s="366">
        <f t="shared" si="2"/>
        <v>18</v>
      </c>
      <c r="R26" s="232">
        <v>11</v>
      </c>
    </row>
    <row r="27" spans="1:18" ht="16.5" customHeight="1">
      <c r="A27" s="76" t="s">
        <v>425</v>
      </c>
      <c r="B27" s="75" t="s">
        <v>128</v>
      </c>
      <c r="C27" s="201">
        <v>3</v>
      </c>
      <c r="D27" s="201">
        <v>23</v>
      </c>
      <c r="E27" s="201"/>
      <c r="F27" s="201"/>
      <c r="G27" s="201"/>
      <c r="H27" s="441">
        <f t="shared" si="0"/>
        <v>23</v>
      </c>
      <c r="I27" s="362">
        <f t="shared" si="1"/>
        <v>26</v>
      </c>
      <c r="J27" s="362">
        <f t="shared" si="3"/>
        <v>20</v>
      </c>
      <c r="K27" s="201">
        <v>5</v>
      </c>
      <c r="L27" s="201"/>
      <c r="M27" s="201">
        <v>2</v>
      </c>
      <c r="N27" s="201"/>
      <c r="O27" s="201">
        <v>13</v>
      </c>
      <c r="P27" s="204">
        <v>18</v>
      </c>
      <c r="Q27" s="366">
        <f t="shared" si="2"/>
        <v>6</v>
      </c>
      <c r="R27" s="232">
        <v>2</v>
      </c>
    </row>
    <row r="28" spans="1:18" ht="16.5" customHeight="1">
      <c r="A28" s="76" t="s">
        <v>426</v>
      </c>
      <c r="B28" s="75" t="s">
        <v>129</v>
      </c>
      <c r="C28" s="201"/>
      <c r="D28" s="201"/>
      <c r="E28" s="201"/>
      <c r="F28" s="201"/>
      <c r="G28" s="201"/>
      <c r="H28" s="441">
        <f t="shared" si="0"/>
        <v>0</v>
      </c>
      <c r="I28" s="362">
        <f t="shared" si="1"/>
        <v>0</v>
      </c>
      <c r="J28" s="362">
        <f t="shared" si="3"/>
        <v>0</v>
      </c>
      <c r="K28" s="201"/>
      <c r="L28" s="201"/>
      <c r="M28" s="201"/>
      <c r="N28" s="201"/>
      <c r="O28" s="201"/>
      <c r="P28" s="204"/>
      <c r="Q28" s="366">
        <f t="shared" si="2"/>
        <v>0</v>
      </c>
      <c r="R28" s="232"/>
    </row>
    <row r="29" spans="1:18" ht="16.5" customHeight="1">
      <c r="A29" s="76" t="s">
        <v>130</v>
      </c>
      <c r="B29" s="75" t="s">
        <v>131</v>
      </c>
      <c r="C29" s="201">
        <v>2</v>
      </c>
      <c r="D29" s="201">
        <v>18</v>
      </c>
      <c r="E29" s="201"/>
      <c r="F29" s="201"/>
      <c r="G29" s="201"/>
      <c r="H29" s="441">
        <f t="shared" si="0"/>
        <v>18</v>
      </c>
      <c r="I29" s="362">
        <f t="shared" si="1"/>
        <v>20</v>
      </c>
      <c r="J29" s="362">
        <f t="shared" si="3"/>
        <v>16</v>
      </c>
      <c r="K29" s="201">
        <v>16</v>
      </c>
      <c r="L29" s="201"/>
      <c r="M29" s="201"/>
      <c r="N29" s="201"/>
      <c r="O29" s="201"/>
      <c r="P29" s="204">
        <v>16</v>
      </c>
      <c r="Q29" s="366">
        <f t="shared" si="2"/>
        <v>4</v>
      </c>
      <c r="R29" s="232"/>
    </row>
    <row r="30" spans="1:18" ht="16.5" customHeight="1" thickBot="1">
      <c r="A30" s="77" t="s">
        <v>132</v>
      </c>
      <c r="B30" s="78" t="s">
        <v>133</v>
      </c>
      <c r="C30" s="202"/>
      <c r="D30" s="202">
        <v>21</v>
      </c>
      <c r="E30" s="202"/>
      <c r="F30" s="202"/>
      <c r="G30" s="202"/>
      <c r="H30" s="441">
        <f t="shared" si="0"/>
        <v>21</v>
      </c>
      <c r="I30" s="363">
        <f t="shared" si="1"/>
        <v>21</v>
      </c>
      <c r="J30" s="363">
        <f t="shared" si="3"/>
        <v>18</v>
      </c>
      <c r="K30" s="202">
        <v>18</v>
      </c>
      <c r="L30" s="202"/>
      <c r="M30" s="202"/>
      <c r="N30" s="202"/>
      <c r="O30" s="202"/>
      <c r="P30" s="205">
        <v>18</v>
      </c>
      <c r="Q30" s="367">
        <f t="shared" si="2"/>
        <v>3</v>
      </c>
      <c r="R30" s="233">
        <v>1</v>
      </c>
    </row>
    <row r="31" spans="1:18" ht="16.5" customHeight="1" thickBot="1">
      <c r="A31" s="79" t="s">
        <v>134</v>
      </c>
      <c r="B31" s="495" t="s">
        <v>135</v>
      </c>
      <c r="C31" s="327">
        <f>SUM(C$12,C$17,C$19,C$21,C$22,C$25,C$26)</f>
        <v>143</v>
      </c>
      <c r="D31" s="327">
        <f t="shared" ref="D31:R31" si="4">SUM(D$12,D$17,D$19,D$21,D$22,D$25,D$26)</f>
        <v>485</v>
      </c>
      <c r="E31" s="327">
        <f t="shared" si="4"/>
        <v>19</v>
      </c>
      <c r="F31" s="327">
        <f>SUM(F$12,F$17,F$19,F$21,F$22,F$25,F$26)</f>
        <v>0</v>
      </c>
      <c r="G31" s="327">
        <f>SUM(G$12,G$17,G$19,G$21,G$22,G$25,G$26)</f>
        <v>11</v>
      </c>
      <c r="H31" s="327">
        <f>SUM(H$12,H$17,H$19,H$21,H$22,H$25,H$26)</f>
        <v>515</v>
      </c>
      <c r="I31" s="327">
        <f>SUM(I$12,I$17,I$19,I$21,I$22,I$25,I$26)</f>
        <v>658</v>
      </c>
      <c r="J31" s="327">
        <f>SUM(J$12,J$17,J$19,J$21,J$22,J$25,J$26)</f>
        <v>528</v>
      </c>
      <c r="K31" s="327">
        <f t="shared" si="4"/>
        <v>308</v>
      </c>
      <c r="L31" s="327">
        <f t="shared" si="4"/>
        <v>53</v>
      </c>
      <c r="M31" s="327">
        <f t="shared" si="4"/>
        <v>53</v>
      </c>
      <c r="N31" s="327">
        <f t="shared" si="4"/>
        <v>16</v>
      </c>
      <c r="O31" s="327">
        <f t="shared" si="4"/>
        <v>98</v>
      </c>
      <c r="P31" s="370">
        <f t="shared" si="4"/>
        <v>464</v>
      </c>
      <c r="Q31" s="368">
        <f t="shared" si="2"/>
        <v>130</v>
      </c>
      <c r="R31" s="368">
        <f t="shared" si="4"/>
        <v>101</v>
      </c>
    </row>
    <row r="32" spans="1:18" ht="15.75" customHeight="1">
      <c r="A32" s="516" t="s">
        <v>136</v>
      </c>
      <c r="B32" s="496" t="s">
        <v>137</v>
      </c>
      <c r="C32" s="203"/>
      <c r="D32" s="203"/>
      <c r="E32" s="203"/>
      <c r="F32" s="203"/>
      <c r="G32" s="203"/>
      <c r="H32" s="442">
        <f t="shared" si="0"/>
        <v>0</v>
      </c>
      <c r="I32" s="364">
        <f>SUM(C32+H32)</f>
        <v>0</v>
      </c>
      <c r="J32" s="364">
        <f t="shared" si="3"/>
        <v>0</v>
      </c>
      <c r="K32" s="203"/>
      <c r="L32" s="203"/>
      <c r="M32" s="203"/>
      <c r="N32" s="203"/>
      <c r="O32" s="203"/>
      <c r="P32" s="208"/>
      <c r="Q32" s="369">
        <f t="shared" si="2"/>
        <v>0</v>
      </c>
      <c r="R32" s="80"/>
    </row>
    <row r="33" spans="1:18" ht="15.75" customHeight="1">
      <c r="A33" s="73" t="s">
        <v>138</v>
      </c>
      <c r="B33" s="75" t="s">
        <v>139</v>
      </c>
      <c r="C33" s="201"/>
      <c r="D33" s="201"/>
      <c r="E33" s="201"/>
      <c r="F33" s="201"/>
      <c r="G33" s="201"/>
      <c r="H33" s="441">
        <f t="shared" si="0"/>
        <v>0</v>
      </c>
      <c r="I33" s="362">
        <f>SUM(C33+H33)</f>
        <v>0</v>
      </c>
      <c r="J33" s="362">
        <f t="shared" si="3"/>
        <v>0</v>
      </c>
      <c r="K33" s="201"/>
      <c r="L33" s="201"/>
      <c r="M33" s="201"/>
      <c r="N33" s="201"/>
      <c r="O33" s="201"/>
      <c r="P33" s="206"/>
      <c r="Q33" s="366">
        <f t="shared" si="2"/>
        <v>0</v>
      </c>
      <c r="R33" s="81"/>
    </row>
    <row r="34" spans="1:18" ht="15.75" customHeight="1" thickBot="1">
      <c r="A34" s="82" t="s">
        <v>140</v>
      </c>
      <c r="B34" s="497" t="s">
        <v>141</v>
      </c>
      <c r="C34" s="202"/>
      <c r="D34" s="202">
        <v>900</v>
      </c>
      <c r="E34" s="202">
        <v>57</v>
      </c>
      <c r="F34" s="202"/>
      <c r="G34" s="202">
        <v>2</v>
      </c>
      <c r="H34" s="443">
        <f t="shared" si="0"/>
        <v>959</v>
      </c>
      <c r="I34" s="363">
        <f>SUM(C34+H34)</f>
        <v>959</v>
      </c>
      <c r="J34" s="363">
        <f t="shared" si="3"/>
        <v>959</v>
      </c>
      <c r="K34" s="202">
        <v>823</v>
      </c>
      <c r="L34" s="202">
        <v>4</v>
      </c>
      <c r="M34" s="202">
        <v>81</v>
      </c>
      <c r="N34" s="202"/>
      <c r="O34" s="202">
        <v>51</v>
      </c>
      <c r="P34" s="207">
        <v>959</v>
      </c>
      <c r="Q34" s="367">
        <f t="shared" si="2"/>
        <v>0</v>
      </c>
      <c r="R34" s="83">
        <v>25</v>
      </c>
    </row>
    <row r="35" spans="1:18" ht="18" customHeight="1" thickBot="1">
      <c r="A35" s="84" t="s">
        <v>585</v>
      </c>
      <c r="B35" s="498" t="s">
        <v>142</v>
      </c>
      <c r="C35" s="365">
        <f>C$31+C$32+C$34</f>
        <v>143</v>
      </c>
      <c r="D35" s="327">
        <f t="shared" ref="D35:R35" si="5">SUM(D$31,D$32,D$34)</f>
        <v>1385</v>
      </c>
      <c r="E35" s="327">
        <f t="shared" si="5"/>
        <v>76</v>
      </c>
      <c r="F35" s="327">
        <f t="shared" si="5"/>
        <v>0</v>
      </c>
      <c r="G35" s="365">
        <f t="shared" si="5"/>
        <v>13</v>
      </c>
      <c r="H35" s="365">
        <f t="shared" si="5"/>
        <v>1474</v>
      </c>
      <c r="I35" s="365">
        <f>SUM(I$31,I$32,I$34)</f>
        <v>1617</v>
      </c>
      <c r="J35" s="365">
        <f>SUM(J$31,J$32,J$34)</f>
        <v>1487</v>
      </c>
      <c r="K35" s="327">
        <f t="shared" si="5"/>
        <v>1131</v>
      </c>
      <c r="L35" s="327">
        <f t="shared" si="5"/>
        <v>57</v>
      </c>
      <c r="M35" s="327">
        <f t="shared" si="5"/>
        <v>134</v>
      </c>
      <c r="N35" s="327">
        <f t="shared" si="5"/>
        <v>16</v>
      </c>
      <c r="O35" s="327">
        <f>SUM(O$31,O$32,O$34)</f>
        <v>149</v>
      </c>
      <c r="P35" s="371">
        <f>SUM(P$31,P$32,P$34)</f>
        <v>1423</v>
      </c>
      <c r="Q35" s="365">
        <f>SUM(Q$31,Q$32,Q$34)</f>
        <v>130</v>
      </c>
      <c r="R35" s="368">
        <f t="shared" si="5"/>
        <v>126</v>
      </c>
    </row>
    <row r="36" spans="1:18" ht="10.5" customHeigh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>
      <c r="B37" s="103"/>
      <c r="C37" s="103"/>
      <c r="E37" s="430" t="s">
        <v>143</v>
      </c>
      <c r="F37" s="444"/>
      <c r="G37" s="444"/>
      <c r="H37" s="444"/>
      <c r="I37" s="444"/>
      <c r="J37" s="444"/>
      <c r="K37" s="444"/>
      <c r="L37" s="445"/>
      <c r="M37" s="445"/>
      <c r="N37" s="445"/>
      <c r="O37" s="446"/>
      <c r="P37" s="447"/>
      <c r="Q37" s="378"/>
    </row>
    <row r="38" spans="1:18" ht="25.5" customHeight="1">
      <c r="A38" s="448" t="s">
        <v>144</v>
      </c>
      <c r="B38" s="89" t="s">
        <v>145</v>
      </c>
      <c r="C38" s="72" t="s">
        <v>146</v>
      </c>
      <c r="E38" s="592" t="s">
        <v>147</v>
      </c>
      <c r="F38" s="593" t="s">
        <v>148</v>
      </c>
      <c r="G38" s="593"/>
      <c r="H38" s="593"/>
      <c r="I38" s="593"/>
      <c r="J38" s="593" t="s">
        <v>149</v>
      </c>
      <c r="K38" s="593"/>
      <c r="L38" s="593"/>
      <c r="M38" s="593"/>
      <c r="N38" s="600"/>
      <c r="O38" s="600"/>
      <c r="P38" s="600"/>
      <c r="Q38" s="600"/>
      <c r="R38" s="103"/>
    </row>
    <row r="39" spans="1:18">
      <c r="A39" s="89" t="s">
        <v>150</v>
      </c>
      <c r="B39" s="75">
        <v>2100</v>
      </c>
      <c r="C39" s="230">
        <v>672</v>
      </c>
      <c r="E39" s="592"/>
      <c r="F39" s="449" t="s">
        <v>151</v>
      </c>
      <c r="G39" s="449" t="s">
        <v>152</v>
      </c>
      <c r="H39" s="449" t="s">
        <v>153</v>
      </c>
      <c r="I39" s="449" t="s">
        <v>154</v>
      </c>
      <c r="J39" s="449" t="s">
        <v>151</v>
      </c>
      <c r="K39" s="449" t="s">
        <v>152</v>
      </c>
      <c r="L39" s="449" t="s">
        <v>153</v>
      </c>
      <c r="M39" s="449" t="s">
        <v>154</v>
      </c>
      <c r="N39" s="450"/>
      <c r="O39" s="450"/>
      <c r="P39" s="450"/>
      <c r="Q39" s="450"/>
      <c r="R39" s="103"/>
    </row>
    <row r="40" spans="1:18" ht="12.75" customHeight="1">
      <c r="A40" s="89" t="s">
        <v>155</v>
      </c>
      <c r="B40" s="75" t="s">
        <v>156</v>
      </c>
      <c r="C40" s="230">
        <v>346</v>
      </c>
      <c r="E40" s="463">
        <v>249</v>
      </c>
      <c r="F40" s="463">
        <v>86</v>
      </c>
      <c r="G40" s="464">
        <v>62</v>
      </c>
      <c r="H40" s="464">
        <v>49</v>
      </c>
      <c r="I40" s="464">
        <v>32</v>
      </c>
      <c r="J40" s="464">
        <v>6</v>
      </c>
      <c r="K40" s="464">
        <v>11</v>
      </c>
      <c r="L40" s="464">
        <v>1</v>
      </c>
      <c r="M40" s="464">
        <v>2</v>
      </c>
      <c r="N40" s="451"/>
      <c r="O40" s="451"/>
      <c r="P40" s="451"/>
      <c r="Q40" s="451"/>
      <c r="R40" s="103"/>
    </row>
    <row r="41" spans="1:18">
      <c r="A41" s="89" t="s">
        <v>157</v>
      </c>
      <c r="B41" s="75" t="s">
        <v>158</v>
      </c>
      <c r="C41" s="230">
        <v>304</v>
      </c>
      <c r="E41" s="463">
        <v>13</v>
      </c>
      <c r="F41" s="283">
        <v>5</v>
      </c>
      <c r="G41" s="463">
        <v>4</v>
      </c>
      <c r="H41" s="463">
        <v>3</v>
      </c>
      <c r="I41" s="463">
        <v>0</v>
      </c>
      <c r="J41" s="463">
        <v>0</v>
      </c>
      <c r="K41" s="463">
        <v>1</v>
      </c>
      <c r="L41" s="463">
        <v>0</v>
      </c>
      <c r="M41" s="463">
        <v>0</v>
      </c>
      <c r="N41" s="420"/>
      <c r="O41" s="420"/>
      <c r="P41" s="420"/>
      <c r="Q41" s="420"/>
      <c r="R41" s="103"/>
    </row>
    <row r="42" spans="1:18">
      <c r="A42" s="103"/>
      <c r="B42" s="103"/>
      <c r="C42" s="452"/>
      <c r="H42" s="453"/>
      <c r="I42" s="453"/>
      <c r="J42" s="453"/>
      <c r="N42" s="103"/>
      <c r="O42" s="604"/>
      <c r="P42" s="604"/>
      <c r="Q42" s="103"/>
      <c r="R42" s="103"/>
    </row>
    <row r="43" spans="1:18">
      <c r="B43" s="103"/>
      <c r="C43" s="452"/>
      <c r="E43" s="454"/>
      <c r="F43" s="455"/>
      <c r="H43" s="98"/>
      <c r="I43" s="98"/>
      <c r="J43" s="94"/>
      <c r="K43" s="94"/>
      <c r="L43" s="94"/>
      <c r="M43" s="94"/>
      <c r="N43" s="94"/>
      <c r="O43" s="94"/>
      <c r="P43" s="452"/>
      <c r="Q43" s="103"/>
      <c r="R43" s="103"/>
    </row>
    <row r="44" spans="1:18">
      <c r="A44" s="448" t="s">
        <v>159</v>
      </c>
      <c r="B44" s="89" t="s">
        <v>145</v>
      </c>
      <c r="C44" s="373" t="s">
        <v>146</v>
      </c>
      <c r="G44" s="456"/>
      <c r="H44" s="457"/>
      <c r="I44" s="457"/>
      <c r="P44" s="98"/>
    </row>
    <row r="45" spans="1:18">
      <c r="A45" s="89" t="s">
        <v>160</v>
      </c>
      <c r="B45" s="75" t="s">
        <v>161</v>
      </c>
      <c r="C45" s="91">
        <v>7</v>
      </c>
      <c r="D45" s="103"/>
      <c r="E45" s="456"/>
      <c r="F45" s="456"/>
      <c r="H45" s="452"/>
      <c r="K45" s="452"/>
      <c r="L45" s="458"/>
      <c r="M45" s="458"/>
      <c r="N45" s="452"/>
      <c r="O45" s="452"/>
      <c r="P45" s="452"/>
    </row>
    <row r="46" spans="1:18">
      <c r="A46" s="89" t="s">
        <v>162</v>
      </c>
      <c r="B46" s="75" t="s">
        <v>163</v>
      </c>
      <c r="C46" s="91">
        <v>2</v>
      </c>
      <c r="D46" s="103"/>
      <c r="H46" s="453"/>
      <c r="I46" s="453"/>
      <c r="J46" s="453"/>
      <c r="P46" s="452"/>
    </row>
    <row r="47" spans="1:18">
      <c r="A47" s="89" t="s">
        <v>164</v>
      </c>
      <c r="B47" s="75" t="s">
        <v>165</v>
      </c>
      <c r="C47" s="91">
        <v>0</v>
      </c>
      <c r="D47" s="103"/>
      <c r="E47" s="456"/>
      <c r="F47" s="456"/>
      <c r="G47" s="103"/>
      <c r="H47" s="453"/>
      <c r="I47" s="453"/>
      <c r="J47" s="565" t="s">
        <v>60</v>
      </c>
      <c r="K47" s="565"/>
      <c r="L47" s="565"/>
      <c r="M47" s="565"/>
      <c r="N47" s="565"/>
      <c r="O47" s="565"/>
      <c r="P47" s="452"/>
    </row>
    <row r="48" spans="1:18" ht="24.95" customHeight="1">
      <c r="A48" s="95" t="s">
        <v>523</v>
      </c>
      <c r="B48" s="75" t="s">
        <v>166</v>
      </c>
      <c r="C48" s="91">
        <v>7</v>
      </c>
      <c r="E48" s="456"/>
      <c r="F48" s="456"/>
      <c r="G48" s="459"/>
      <c r="H48" s="453"/>
      <c r="I48" s="453"/>
      <c r="J48" s="453"/>
      <c r="K48" s="452"/>
      <c r="L48" s="452"/>
      <c r="M48" s="452"/>
      <c r="N48" s="452"/>
      <c r="O48" s="452"/>
      <c r="P48" s="452"/>
    </row>
    <row r="50" spans="1:16">
      <c r="A50" s="97" t="s">
        <v>167</v>
      </c>
      <c r="B50" s="98"/>
      <c r="C50" s="98"/>
      <c r="D50" s="98"/>
      <c r="E50" s="98"/>
      <c r="F50" s="98"/>
      <c r="G50" s="98"/>
      <c r="H50" s="98"/>
      <c r="I50" s="98"/>
    </row>
    <row r="51" spans="1:16">
      <c r="A51" s="588" t="s">
        <v>168</v>
      </c>
      <c r="B51" s="589" t="s">
        <v>145</v>
      </c>
      <c r="C51" s="590" t="s">
        <v>146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>
      <c r="A52" s="588"/>
      <c r="B52" s="589"/>
      <c r="C52" s="590"/>
      <c r="D52" s="99"/>
      <c r="E52" s="440"/>
      <c r="F52" s="440"/>
      <c r="G52" s="440"/>
      <c r="H52" s="460"/>
      <c r="I52" s="460"/>
      <c r="J52" s="102"/>
      <c r="K52" s="461"/>
      <c r="L52" s="461"/>
      <c r="M52" s="461"/>
      <c r="N52" s="452"/>
      <c r="O52" s="452"/>
    </row>
    <row r="53" spans="1:16" ht="12.75" customHeight="1">
      <c r="A53" s="105" t="s">
        <v>169</v>
      </c>
      <c r="B53" s="106" t="s">
        <v>170</v>
      </c>
      <c r="C53" s="91">
        <v>2</v>
      </c>
      <c r="D53" s="452"/>
      <c r="E53" s="440"/>
      <c r="F53" s="440"/>
      <c r="G53" s="440"/>
      <c r="H53" s="452"/>
      <c r="I53" s="452"/>
      <c r="J53" s="94"/>
    </row>
    <row r="54" spans="1:16">
      <c r="A54" s="105" t="s">
        <v>171</v>
      </c>
      <c r="B54" s="106" t="s">
        <v>172</v>
      </c>
      <c r="C54" s="91">
        <v>0</v>
      </c>
      <c r="D54" s="452"/>
      <c r="E54" s="440"/>
      <c r="F54" s="440"/>
      <c r="G54" s="440"/>
      <c r="H54" s="456"/>
      <c r="I54" s="452"/>
      <c r="K54" s="461"/>
      <c r="L54" s="461"/>
      <c r="M54" s="461"/>
      <c r="N54" s="461"/>
      <c r="O54" s="461"/>
      <c r="P54" s="461"/>
    </row>
    <row r="55" spans="1:16">
      <c r="A55" s="107" t="s">
        <v>173</v>
      </c>
      <c r="B55" s="106" t="s">
        <v>174</v>
      </c>
      <c r="C55" s="91">
        <v>0</v>
      </c>
      <c r="D55" s="452"/>
      <c r="E55" s="440"/>
      <c r="F55" s="440"/>
      <c r="G55" s="440"/>
      <c r="H55" s="452"/>
      <c r="I55" s="452"/>
      <c r="K55" s="452"/>
      <c r="L55" s="458"/>
      <c r="M55" s="458"/>
      <c r="N55" s="452"/>
      <c r="O55" s="452"/>
    </row>
    <row r="56" spans="1:16">
      <c r="A56" s="107" t="s">
        <v>175</v>
      </c>
      <c r="B56" s="106" t="s">
        <v>176</v>
      </c>
      <c r="C56" s="91">
        <v>0</v>
      </c>
      <c r="D56" s="103"/>
      <c r="E56" s="103"/>
      <c r="J56" s="453"/>
    </row>
    <row r="57" spans="1:16" s="70" customFormat="1">
      <c r="K57" s="104"/>
      <c r="L57" s="104"/>
      <c r="M57" s="104"/>
      <c r="N57" s="104"/>
      <c r="O57" s="93"/>
    </row>
    <row r="58" spans="1:16" s="70" customFormat="1">
      <c r="A58" s="71" t="s">
        <v>617</v>
      </c>
      <c r="B58" s="71"/>
      <c r="C58" s="591" t="s">
        <v>619</v>
      </c>
      <c r="D58" s="591"/>
      <c r="E58" s="591"/>
      <c r="F58" s="591"/>
      <c r="K58" s="603" t="s">
        <v>67</v>
      </c>
      <c r="L58" s="603"/>
      <c r="M58" s="603"/>
      <c r="N58" s="603"/>
      <c r="O58" s="603"/>
      <c r="P58" s="603"/>
    </row>
    <row r="59" spans="1:16" s="70" customFormat="1"/>
    <row r="60" spans="1:16" s="70" customFormat="1">
      <c r="A60" s="71" t="s">
        <v>618</v>
      </c>
      <c r="B60" s="71"/>
      <c r="C60" s="591" t="s">
        <v>620</v>
      </c>
      <c r="D60" s="591"/>
      <c r="E60" s="591"/>
      <c r="F60" s="591"/>
      <c r="K60" s="603" t="s">
        <v>177</v>
      </c>
      <c r="L60" s="603"/>
      <c r="M60" s="603"/>
      <c r="N60" s="603"/>
      <c r="O60" s="603"/>
      <c r="P60" s="603"/>
    </row>
    <row r="61" spans="1:16" s="70" customFormat="1"/>
    <row r="62" spans="1:16" s="70" customFormat="1"/>
    <row r="63" spans="1:16" s="70" customFormat="1"/>
    <row r="64" spans="1:16" s="70" customFormat="1"/>
    <row r="65" s="70" customFormat="1"/>
    <row r="66" s="70" customFormat="1"/>
    <row r="67" s="70" customFormat="1"/>
    <row r="68" s="70" customFormat="1"/>
    <row r="69" s="70" customFormat="1"/>
    <row r="70" s="70" customFormat="1"/>
    <row r="71" s="70" customFormat="1"/>
    <row r="72" s="70" customFormat="1"/>
    <row r="73" s="70" customFormat="1"/>
    <row r="74" s="70" customFormat="1"/>
    <row r="75" s="70" customFormat="1"/>
    <row r="76" s="70" customFormat="1"/>
    <row r="77" s="70" customFormat="1"/>
    <row r="78" s="70" customFormat="1"/>
    <row r="79" s="70" customFormat="1"/>
    <row r="80" s="70" customFormat="1"/>
    <row r="81" s="70" customFormat="1"/>
    <row r="82" s="70" customFormat="1"/>
    <row r="83" s="70" customFormat="1"/>
  </sheetData>
  <sheetProtection password="D259" sheet="1" objects="1" scenarios="1" formatColumns="0" formatRows="0"/>
  <mergeCells count="37">
    <mergeCell ref="A3:A10"/>
    <mergeCell ref="B3:B10"/>
    <mergeCell ref="C3:C10"/>
    <mergeCell ref="D3:F3"/>
    <mergeCell ref="I3:I10"/>
    <mergeCell ref="J3:P3"/>
    <mergeCell ref="P4:P10"/>
    <mergeCell ref="H3:H10"/>
    <mergeCell ref="R1:T1"/>
    <mergeCell ref="N5:N10"/>
    <mergeCell ref="O5:O10"/>
    <mergeCell ref="D4:D10"/>
    <mergeCell ref="E4:E10"/>
    <mergeCell ref="F4:F10"/>
    <mergeCell ref="J4:J10"/>
    <mergeCell ref="N1:Q1"/>
    <mergeCell ref="A1:G1"/>
    <mergeCell ref="C60:F60"/>
    <mergeCell ref="K60:P60"/>
    <mergeCell ref="O42:P42"/>
    <mergeCell ref="J47:O47"/>
    <mergeCell ref="K58:P58"/>
    <mergeCell ref="K4:K10"/>
    <mergeCell ref="L4:L10"/>
    <mergeCell ref="G3:G10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E38:E39"/>
    <mergeCell ref="F38:I38"/>
  </mergeCells>
  <phoneticPr fontId="0" type="noConversion"/>
  <conditionalFormatting sqref="K17:P17 R17 C17:G17">
    <cfRule type="expression" dxfId="5" priority="28" stopIfTrue="1">
      <formula>C$18&gt;C$17</formula>
    </cfRule>
  </conditionalFormatting>
  <conditionalFormatting sqref="K19:P19 R19 C19:G19">
    <cfRule type="expression" dxfId="4" priority="29" stopIfTrue="1">
      <formula>C$20&gt;C$19</formula>
    </cfRule>
  </conditionalFormatting>
  <conditionalFormatting sqref="K22:P22 R22 C22:G22">
    <cfRule type="expression" dxfId="3" priority="30" stopIfTrue="1">
      <formula>SUM(C$23:C$24)&gt;C$22</formula>
    </cfRule>
  </conditionalFormatting>
  <conditionalFormatting sqref="K32:P32 R32 C32:H32">
    <cfRule type="expression" dxfId="2" priority="31" stopIfTrue="1">
      <formula>C$33&gt;C$32</formula>
    </cfRule>
  </conditionalFormatting>
  <conditionalFormatting sqref="C40:C41">
    <cfRule type="expression" dxfId="1" priority="32" stopIfTrue="1">
      <formula>$C40&gt;$C39</formula>
    </cfRule>
  </conditionalFormatting>
  <conditionalFormatting sqref="K26:P26 R26 C26:G26">
    <cfRule type="expression" dxfId="0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D139"/>
  <sheetViews>
    <sheetView topLeftCell="A4" zoomScale="85" zoomScaleNormal="85" workbookViewId="0">
      <selection activeCell="K90" sqref="K90"/>
    </sheetView>
  </sheetViews>
  <sheetFormatPr defaultRowHeight="12.75"/>
  <cols>
    <col min="1" max="1" width="44" style="378" customWidth="1"/>
    <col min="2" max="2" width="5.140625" style="378" customWidth="1"/>
    <col min="3" max="3" width="7.140625" style="378" customWidth="1"/>
    <col min="4" max="4" width="7.42578125" style="378" customWidth="1"/>
    <col min="5" max="5" width="7.5703125" style="378" customWidth="1"/>
    <col min="6" max="8" width="7" style="378" customWidth="1"/>
    <col min="9" max="11" width="8" style="378" customWidth="1"/>
    <col min="12" max="12" width="6.7109375" style="378" customWidth="1"/>
    <col min="13" max="13" width="7.28515625" style="378" customWidth="1"/>
    <col min="14" max="16" width="7.42578125" style="378" customWidth="1"/>
    <col min="17" max="17" width="7.140625" style="378" customWidth="1"/>
    <col min="18" max="18" width="6.7109375" style="378" customWidth="1"/>
    <col min="19" max="19" width="6" style="378" customWidth="1"/>
    <col min="20" max="20" width="6.5703125" style="378" customWidth="1"/>
    <col min="21" max="21" width="6.28515625" style="378" customWidth="1"/>
    <col min="22" max="28" width="6.7109375" style="378" customWidth="1"/>
    <col min="29" max="29" width="7.85546875" style="378" customWidth="1"/>
    <col min="30" max="16384" width="9.140625" style="378"/>
  </cols>
  <sheetData>
    <row r="1" spans="1:30" s="6" customFormat="1" ht="16.5" thickBot="1">
      <c r="A1" s="670" t="s">
        <v>178</v>
      </c>
      <c r="B1" s="670"/>
      <c r="C1" s="670"/>
      <c r="D1" s="670"/>
      <c r="E1" s="670"/>
      <c r="F1" s="670"/>
      <c r="G1" s="670"/>
      <c r="H1" s="670"/>
      <c r="I1" s="670"/>
      <c r="J1" s="670"/>
      <c r="K1" s="279" t="s">
        <v>591</v>
      </c>
      <c r="L1" s="374" t="s">
        <v>45</v>
      </c>
      <c r="M1" s="280">
        <v>12</v>
      </c>
      <c r="N1" s="671" t="s">
        <v>592</v>
      </c>
      <c r="O1" s="671"/>
      <c r="P1" s="671"/>
      <c r="Q1" s="671"/>
      <c r="R1" s="482"/>
      <c r="T1" s="575" t="s">
        <v>421</v>
      </c>
      <c r="U1" s="575"/>
      <c r="V1" s="575"/>
    </row>
    <row r="2" spans="1:30" s="6" customFormat="1" ht="13.5" thickBot="1">
      <c r="A2" s="482"/>
      <c r="B2" s="686" t="s">
        <v>179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8"/>
      <c r="T2" s="686" t="s">
        <v>180</v>
      </c>
      <c r="U2" s="687"/>
      <c r="V2" s="687"/>
      <c r="W2" s="687"/>
      <c r="X2" s="687"/>
      <c r="Y2" s="687"/>
      <c r="Z2" s="687"/>
      <c r="AA2" s="687"/>
      <c r="AB2" s="687"/>
      <c r="AC2" s="687"/>
      <c r="AD2" s="688"/>
    </row>
    <row r="3" spans="1:30" ht="12.75" customHeight="1">
      <c r="A3" s="672" t="s">
        <v>181</v>
      </c>
      <c r="B3" s="663" t="s">
        <v>83</v>
      </c>
      <c r="C3" s="675" t="s">
        <v>182</v>
      </c>
      <c r="D3" s="659" t="s">
        <v>183</v>
      </c>
      <c r="E3" s="659"/>
      <c r="F3" s="659"/>
      <c r="G3" s="660"/>
      <c r="H3" s="640" t="s">
        <v>427</v>
      </c>
      <c r="I3" s="665" t="s">
        <v>586</v>
      </c>
      <c r="J3" s="647" t="s">
        <v>587</v>
      </c>
      <c r="K3" s="660" t="s">
        <v>0</v>
      </c>
      <c r="L3" s="678"/>
      <c r="M3" s="678"/>
      <c r="N3" s="679"/>
      <c r="O3" s="632" t="s">
        <v>184</v>
      </c>
      <c r="P3" s="633"/>
      <c r="Q3" s="640" t="s">
        <v>185</v>
      </c>
      <c r="R3" s="640" t="s">
        <v>87</v>
      </c>
      <c r="S3" s="641" t="s">
        <v>186</v>
      </c>
      <c r="T3" s="644" t="s">
        <v>187</v>
      </c>
      <c r="U3" s="645"/>
      <c r="V3" s="645" t="s">
        <v>530</v>
      </c>
      <c r="W3" s="645"/>
      <c r="X3" s="645"/>
      <c r="Y3" s="645"/>
      <c r="Z3" s="645"/>
      <c r="AA3" s="645"/>
      <c r="AB3" s="645"/>
      <c r="AC3" s="645"/>
      <c r="AD3" s="680" t="s">
        <v>188</v>
      </c>
    </row>
    <row r="4" spans="1:30" ht="26.25" customHeight="1">
      <c r="A4" s="673"/>
      <c r="B4" s="664"/>
      <c r="C4" s="676"/>
      <c r="D4" s="630" t="s">
        <v>189</v>
      </c>
      <c r="E4" s="683" t="s">
        <v>190</v>
      </c>
      <c r="F4" s="684"/>
      <c r="G4" s="685"/>
      <c r="H4" s="628"/>
      <c r="I4" s="666"/>
      <c r="J4" s="637"/>
      <c r="K4" s="636" t="s">
        <v>570</v>
      </c>
      <c r="L4" s="627" t="s">
        <v>191</v>
      </c>
      <c r="M4" s="631" t="s">
        <v>192</v>
      </c>
      <c r="N4" s="631"/>
      <c r="O4" s="634"/>
      <c r="P4" s="635"/>
      <c r="Q4" s="628"/>
      <c r="R4" s="628"/>
      <c r="S4" s="642"/>
      <c r="T4" s="689" t="s">
        <v>189</v>
      </c>
      <c r="U4" s="627" t="s">
        <v>193</v>
      </c>
      <c r="V4" s="627" t="s">
        <v>194</v>
      </c>
      <c r="W4" s="627" t="s">
        <v>195</v>
      </c>
      <c r="X4" s="631" t="s">
        <v>196</v>
      </c>
      <c r="Y4" s="631"/>
      <c r="Z4" s="627" t="s">
        <v>197</v>
      </c>
      <c r="AA4" s="627" t="s">
        <v>198</v>
      </c>
      <c r="AB4" s="627" t="s">
        <v>199</v>
      </c>
      <c r="AC4" s="627" t="s">
        <v>200</v>
      </c>
      <c r="AD4" s="681"/>
    </row>
    <row r="5" spans="1:30">
      <c r="A5" s="673"/>
      <c r="B5" s="664"/>
      <c r="C5" s="676"/>
      <c r="D5" s="630"/>
      <c r="E5" s="627" t="s">
        <v>529</v>
      </c>
      <c r="F5" s="630" t="s">
        <v>88</v>
      </c>
      <c r="G5" s="668" t="s">
        <v>201</v>
      </c>
      <c r="H5" s="628"/>
      <c r="I5" s="666"/>
      <c r="J5" s="637"/>
      <c r="K5" s="637"/>
      <c r="L5" s="628"/>
      <c r="M5" s="630" t="s">
        <v>194</v>
      </c>
      <c r="N5" s="627" t="s">
        <v>202</v>
      </c>
      <c r="O5" s="630" t="s">
        <v>203</v>
      </c>
      <c r="P5" s="630" t="s">
        <v>204</v>
      </c>
      <c r="Q5" s="628"/>
      <c r="R5" s="628"/>
      <c r="S5" s="642"/>
      <c r="T5" s="690"/>
      <c r="U5" s="628"/>
      <c r="V5" s="628"/>
      <c r="W5" s="628"/>
      <c r="X5" s="630" t="s">
        <v>189</v>
      </c>
      <c r="Y5" s="630" t="s">
        <v>513</v>
      </c>
      <c r="Z5" s="628"/>
      <c r="AA5" s="628"/>
      <c r="AB5" s="628"/>
      <c r="AC5" s="628"/>
      <c r="AD5" s="681"/>
    </row>
    <row r="6" spans="1:30">
      <c r="A6" s="673"/>
      <c r="B6" s="664"/>
      <c r="C6" s="676"/>
      <c r="D6" s="630"/>
      <c r="E6" s="628"/>
      <c r="F6" s="630"/>
      <c r="G6" s="668"/>
      <c r="H6" s="628"/>
      <c r="I6" s="666"/>
      <c r="J6" s="637"/>
      <c r="K6" s="637"/>
      <c r="L6" s="628"/>
      <c r="M6" s="630"/>
      <c r="N6" s="628"/>
      <c r="O6" s="630"/>
      <c r="P6" s="630"/>
      <c r="Q6" s="628"/>
      <c r="R6" s="628"/>
      <c r="S6" s="642"/>
      <c r="T6" s="690"/>
      <c r="U6" s="628"/>
      <c r="V6" s="628"/>
      <c r="W6" s="628"/>
      <c r="X6" s="630"/>
      <c r="Y6" s="630"/>
      <c r="Z6" s="628"/>
      <c r="AA6" s="628"/>
      <c r="AB6" s="628"/>
      <c r="AC6" s="628"/>
      <c r="AD6" s="681"/>
    </row>
    <row r="7" spans="1:30" ht="57" customHeight="1">
      <c r="A7" s="673"/>
      <c r="B7" s="664"/>
      <c r="C7" s="676"/>
      <c r="D7" s="630"/>
      <c r="E7" s="628"/>
      <c r="F7" s="630"/>
      <c r="G7" s="668"/>
      <c r="H7" s="628"/>
      <c r="I7" s="666"/>
      <c r="J7" s="637"/>
      <c r="K7" s="637"/>
      <c r="L7" s="628"/>
      <c r="M7" s="630"/>
      <c r="N7" s="628"/>
      <c r="O7" s="630"/>
      <c r="P7" s="630"/>
      <c r="Q7" s="628"/>
      <c r="R7" s="628"/>
      <c r="S7" s="642"/>
      <c r="T7" s="690"/>
      <c r="U7" s="628"/>
      <c r="V7" s="628"/>
      <c r="W7" s="628"/>
      <c r="X7" s="630"/>
      <c r="Y7" s="630"/>
      <c r="Z7" s="628"/>
      <c r="AA7" s="628"/>
      <c r="AB7" s="628"/>
      <c r="AC7" s="628"/>
      <c r="AD7" s="681"/>
    </row>
    <row r="8" spans="1:30" ht="49.5" customHeight="1">
      <c r="A8" s="674"/>
      <c r="B8" s="664"/>
      <c r="C8" s="677"/>
      <c r="D8" s="627"/>
      <c r="E8" s="629"/>
      <c r="F8" s="627"/>
      <c r="G8" s="669"/>
      <c r="H8" s="629"/>
      <c r="I8" s="667"/>
      <c r="J8" s="638"/>
      <c r="K8" s="638"/>
      <c r="L8" s="629"/>
      <c r="M8" s="627"/>
      <c r="N8" s="629"/>
      <c r="O8" s="627"/>
      <c r="P8" s="627"/>
      <c r="Q8" s="629"/>
      <c r="R8" s="629"/>
      <c r="S8" s="643"/>
      <c r="T8" s="691"/>
      <c r="U8" s="629"/>
      <c r="V8" s="629"/>
      <c r="W8" s="629"/>
      <c r="X8" s="630"/>
      <c r="Y8" s="630"/>
      <c r="Z8" s="629"/>
      <c r="AA8" s="629"/>
      <c r="AB8" s="629"/>
      <c r="AC8" s="629"/>
      <c r="AD8" s="682"/>
    </row>
    <row r="9" spans="1:30">
      <c r="A9" s="517" t="s">
        <v>49</v>
      </c>
      <c r="B9" s="518" t="s">
        <v>50</v>
      </c>
      <c r="C9" s="517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19">
        <v>9</v>
      </c>
      <c r="L9" s="519">
        <v>10</v>
      </c>
      <c r="M9" s="519">
        <v>11</v>
      </c>
      <c r="N9" s="519">
        <v>12</v>
      </c>
      <c r="O9" s="519">
        <v>13</v>
      </c>
      <c r="P9" s="519">
        <v>14</v>
      </c>
      <c r="Q9" s="519">
        <v>15</v>
      </c>
      <c r="R9" s="519">
        <v>16</v>
      </c>
      <c r="S9" s="518">
        <v>17</v>
      </c>
      <c r="T9" s="517">
        <v>18</v>
      </c>
      <c r="U9" s="519">
        <v>19</v>
      </c>
      <c r="V9" s="519">
        <v>20</v>
      </c>
      <c r="W9" s="519">
        <v>21</v>
      </c>
      <c r="X9" s="519">
        <v>22</v>
      </c>
      <c r="Y9" s="519">
        <v>23</v>
      </c>
      <c r="Z9" s="519">
        <v>24</v>
      </c>
      <c r="AA9" s="519">
        <v>25</v>
      </c>
      <c r="AB9" s="519">
        <v>26</v>
      </c>
      <c r="AC9" s="519">
        <v>27</v>
      </c>
      <c r="AD9" s="518">
        <v>28</v>
      </c>
    </row>
    <row r="10" spans="1:30" ht="13.5" customHeight="1">
      <c r="A10" s="331" t="s">
        <v>205</v>
      </c>
      <c r="B10" s="489" t="s">
        <v>109</v>
      </c>
      <c r="C10" s="213">
        <v>6</v>
      </c>
      <c r="D10" s="209">
        <v>6</v>
      </c>
      <c r="E10" s="209"/>
      <c r="F10" s="209">
        <v>6</v>
      </c>
      <c r="G10" s="209"/>
      <c r="H10" s="209"/>
      <c r="I10" s="329">
        <f>D10+H10</f>
        <v>6</v>
      </c>
      <c r="J10" s="330">
        <f>I10+C10</f>
        <v>12</v>
      </c>
      <c r="K10" s="330">
        <f>L10+M10</f>
        <v>9</v>
      </c>
      <c r="L10" s="209">
        <v>5</v>
      </c>
      <c r="M10" s="209">
        <v>4</v>
      </c>
      <c r="N10" s="209">
        <v>3</v>
      </c>
      <c r="O10" s="209"/>
      <c r="P10" s="209"/>
      <c r="Q10" s="209">
        <v>6</v>
      </c>
      <c r="R10" s="209">
        <v>3</v>
      </c>
      <c r="S10" s="465">
        <f>J10-K10</f>
        <v>3</v>
      </c>
      <c r="T10" s="210">
        <v>12</v>
      </c>
      <c r="U10" s="209">
        <v>1</v>
      </c>
      <c r="V10" s="329">
        <f>X10+AA10+Z10+AB10+AC10</f>
        <v>11</v>
      </c>
      <c r="W10" s="209"/>
      <c r="X10" s="209">
        <v>7</v>
      </c>
      <c r="Y10" s="209">
        <v>4</v>
      </c>
      <c r="Z10" s="209"/>
      <c r="AA10" s="209"/>
      <c r="AB10" s="209">
        <v>4</v>
      </c>
      <c r="AC10" s="209"/>
      <c r="AD10" s="214">
        <v>7</v>
      </c>
    </row>
    <row r="11" spans="1:30">
      <c r="A11" s="111" t="s">
        <v>206</v>
      </c>
      <c r="B11" s="112" t="s">
        <v>207</v>
      </c>
      <c r="C11" s="210"/>
      <c r="D11" s="209"/>
      <c r="E11" s="209"/>
      <c r="F11" s="209"/>
      <c r="G11" s="209"/>
      <c r="H11" s="209"/>
      <c r="I11" s="329">
        <f t="shared" ref="I11:I46" si="0">D11+H11</f>
        <v>0</v>
      </c>
      <c r="J11" s="330">
        <f t="shared" ref="J11:J46" si="1">I11+C11</f>
        <v>0</v>
      </c>
      <c r="K11" s="330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5">
        <f t="shared" ref="S11:S56" si="3">J11-K11</f>
        <v>0</v>
      </c>
      <c r="T11" s="210"/>
      <c r="U11" s="209"/>
      <c r="V11" s="329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>
      <c r="A12" s="111" t="s">
        <v>208</v>
      </c>
      <c r="B12" s="112" t="s">
        <v>209</v>
      </c>
      <c r="C12" s="210"/>
      <c r="D12" s="209"/>
      <c r="E12" s="209"/>
      <c r="F12" s="209"/>
      <c r="G12" s="209"/>
      <c r="H12" s="209"/>
      <c r="I12" s="329">
        <f t="shared" si="0"/>
        <v>0</v>
      </c>
      <c r="J12" s="330">
        <f>I12+C12</f>
        <v>0</v>
      </c>
      <c r="K12" s="330">
        <f t="shared" si="2"/>
        <v>0</v>
      </c>
      <c r="L12" s="209"/>
      <c r="M12" s="209"/>
      <c r="N12" s="209"/>
      <c r="O12" s="209"/>
      <c r="P12" s="209"/>
      <c r="Q12" s="209"/>
      <c r="R12" s="209">
        <v>1</v>
      </c>
      <c r="S12" s="465">
        <f t="shared" si="3"/>
        <v>0</v>
      </c>
      <c r="T12" s="210"/>
      <c r="U12" s="209"/>
      <c r="V12" s="329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>
      <c r="A13" s="111" t="s">
        <v>210</v>
      </c>
      <c r="B13" s="112" t="s">
        <v>211</v>
      </c>
      <c r="C13" s="210">
        <v>1</v>
      </c>
      <c r="D13" s="209">
        <v>2</v>
      </c>
      <c r="E13" s="209"/>
      <c r="F13" s="209">
        <v>2</v>
      </c>
      <c r="G13" s="209"/>
      <c r="H13" s="209"/>
      <c r="I13" s="329">
        <f t="shared" si="0"/>
        <v>2</v>
      </c>
      <c r="J13" s="330">
        <f t="shared" si="1"/>
        <v>3</v>
      </c>
      <c r="K13" s="330">
        <f t="shared" si="2"/>
        <v>2</v>
      </c>
      <c r="L13" s="209"/>
      <c r="M13" s="209">
        <v>2</v>
      </c>
      <c r="N13" s="209">
        <v>2</v>
      </c>
      <c r="O13" s="209"/>
      <c r="P13" s="209"/>
      <c r="Q13" s="209">
        <v>2</v>
      </c>
      <c r="R13" s="209">
        <v>1</v>
      </c>
      <c r="S13" s="465">
        <f t="shared" si="3"/>
        <v>1</v>
      </c>
      <c r="T13" s="210">
        <v>3</v>
      </c>
      <c r="U13" s="209"/>
      <c r="V13" s="329">
        <f t="shared" si="4"/>
        <v>3</v>
      </c>
      <c r="W13" s="209"/>
      <c r="X13" s="209">
        <v>1</v>
      </c>
      <c r="Y13" s="209">
        <v>1</v>
      </c>
      <c r="Z13" s="209"/>
      <c r="AA13" s="209"/>
      <c r="AB13" s="209">
        <v>2</v>
      </c>
      <c r="AC13" s="209"/>
      <c r="AD13" s="214">
        <v>3</v>
      </c>
    </row>
    <row r="14" spans="1:30">
      <c r="A14" s="111" t="s">
        <v>212</v>
      </c>
      <c r="B14" s="112" t="s">
        <v>213</v>
      </c>
      <c r="C14" s="210"/>
      <c r="D14" s="209"/>
      <c r="E14" s="209"/>
      <c r="F14" s="209"/>
      <c r="G14" s="209"/>
      <c r="H14" s="209"/>
      <c r="I14" s="329">
        <f t="shared" si="0"/>
        <v>0</v>
      </c>
      <c r="J14" s="330">
        <f t="shared" si="1"/>
        <v>0</v>
      </c>
      <c r="K14" s="330">
        <f>L14+M14</f>
        <v>0</v>
      </c>
      <c r="L14" s="209"/>
      <c r="M14" s="209"/>
      <c r="N14" s="209"/>
      <c r="O14" s="209"/>
      <c r="P14" s="209"/>
      <c r="Q14" s="209"/>
      <c r="R14" s="209"/>
      <c r="S14" s="465">
        <f t="shared" si="3"/>
        <v>0</v>
      </c>
      <c r="T14" s="210"/>
      <c r="U14" s="209"/>
      <c r="V14" s="329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>
      <c r="A15" s="111" t="s">
        <v>214</v>
      </c>
      <c r="B15" s="112" t="s">
        <v>215</v>
      </c>
      <c r="C15" s="210"/>
      <c r="D15" s="209"/>
      <c r="E15" s="209"/>
      <c r="F15" s="209"/>
      <c r="G15" s="209"/>
      <c r="H15" s="209"/>
      <c r="I15" s="329">
        <f t="shared" si="0"/>
        <v>0</v>
      </c>
      <c r="J15" s="330">
        <f t="shared" si="1"/>
        <v>0</v>
      </c>
      <c r="K15" s="330">
        <f t="shared" si="2"/>
        <v>0</v>
      </c>
      <c r="L15" s="209"/>
      <c r="M15" s="209"/>
      <c r="N15" s="209"/>
      <c r="O15" s="209"/>
      <c r="P15" s="209"/>
      <c r="Q15" s="209"/>
      <c r="R15" s="209"/>
      <c r="S15" s="465">
        <f t="shared" si="3"/>
        <v>0</v>
      </c>
      <c r="T15" s="210"/>
      <c r="U15" s="209"/>
      <c r="V15" s="329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>
      <c r="A16" s="111" t="s">
        <v>216</v>
      </c>
      <c r="B16" s="112" t="s">
        <v>217</v>
      </c>
      <c r="C16" s="210">
        <v>1</v>
      </c>
      <c r="D16" s="209"/>
      <c r="E16" s="209"/>
      <c r="F16" s="209"/>
      <c r="G16" s="209"/>
      <c r="H16" s="209"/>
      <c r="I16" s="329">
        <f t="shared" si="0"/>
        <v>0</v>
      </c>
      <c r="J16" s="330">
        <f t="shared" si="1"/>
        <v>1</v>
      </c>
      <c r="K16" s="330">
        <f t="shared" si="2"/>
        <v>1</v>
      </c>
      <c r="L16" s="209">
        <v>1</v>
      </c>
      <c r="M16" s="209"/>
      <c r="N16" s="209"/>
      <c r="O16" s="209"/>
      <c r="P16" s="209"/>
      <c r="Q16" s="209"/>
      <c r="R16" s="209"/>
      <c r="S16" s="465">
        <f t="shared" si="3"/>
        <v>0</v>
      </c>
      <c r="T16" s="210">
        <v>1</v>
      </c>
      <c r="U16" s="209"/>
      <c r="V16" s="329">
        <f t="shared" si="4"/>
        <v>1</v>
      </c>
      <c r="W16" s="209"/>
      <c r="X16" s="209">
        <v>1</v>
      </c>
      <c r="Y16" s="209"/>
      <c r="Z16" s="209"/>
      <c r="AA16" s="209"/>
      <c r="AB16" s="209"/>
      <c r="AC16" s="209"/>
      <c r="AD16" s="214"/>
    </row>
    <row r="17" spans="1:30">
      <c r="A17" s="111" t="s">
        <v>218</v>
      </c>
      <c r="B17" s="112" t="s">
        <v>219</v>
      </c>
      <c r="C17" s="210"/>
      <c r="D17" s="209"/>
      <c r="E17" s="209"/>
      <c r="F17" s="209"/>
      <c r="G17" s="209"/>
      <c r="H17" s="209"/>
      <c r="I17" s="329">
        <f>D17+H17</f>
        <v>0</v>
      </c>
      <c r="J17" s="330">
        <f t="shared" si="1"/>
        <v>0</v>
      </c>
      <c r="K17" s="330">
        <f t="shared" si="2"/>
        <v>0</v>
      </c>
      <c r="L17" s="209"/>
      <c r="M17" s="209"/>
      <c r="N17" s="209"/>
      <c r="O17" s="209"/>
      <c r="P17" s="209"/>
      <c r="Q17" s="209"/>
      <c r="R17" s="209"/>
      <c r="S17" s="465">
        <f t="shared" si="3"/>
        <v>0</v>
      </c>
      <c r="T17" s="210"/>
      <c r="U17" s="209"/>
      <c r="V17" s="329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>
      <c r="A18" s="111" t="s">
        <v>220</v>
      </c>
      <c r="B18" s="112" t="s">
        <v>221</v>
      </c>
      <c r="C18" s="210"/>
      <c r="D18" s="209"/>
      <c r="E18" s="209"/>
      <c r="F18" s="209"/>
      <c r="G18" s="209"/>
      <c r="H18" s="209"/>
      <c r="I18" s="329">
        <f t="shared" si="0"/>
        <v>0</v>
      </c>
      <c r="J18" s="330">
        <f t="shared" si="1"/>
        <v>0</v>
      </c>
      <c r="K18" s="330">
        <f t="shared" si="2"/>
        <v>0</v>
      </c>
      <c r="L18" s="209"/>
      <c r="M18" s="209"/>
      <c r="N18" s="209"/>
      <c r="O18" s="209"/>
      <c r="P18" s="209"/>
      <c r="Q18" s="209"/>
      <c r="R18" s="209"/>
      <c r="S18" s="465">
        <f t="shared" si="3"/>
        <v>0</v>
      </c>
      <c r="T18" s="210"/>
      <c r="U18" s="209"/>
      <c r="V18" s="329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>
      <c r="A19" s="332" t="s">
        <v>222</v>
      </c>
      <c r="B19" s="489" t="s">
        <v>113</v>
      </c>
      <c r="C19" s="210">
        <v>2</v>
      </c>
      <c r="D19" s="209">
        <v>1</v>
      </c>
      <c r="E19" s="209"/>
      <c r="F19" s="209">
        <v>1</v>
      </c>
      <c r="G19" s="209"/>
      <c r="H19" s="209"/>
      <c r="I19" s="329">
        <f t="shared" si="0"/>
        <v>1</v>
      </c>
      <c r="J19" s="330">
        <f t="shared" si="1"/>
        <v>3</v>
      </c>
      <c r="K19" s="330">
        <f t="shared" si="2"/>
        <v>3</v>
      </c>
      <c r="L19" s="209">
        <v>1</v>
      </c>
      <c r="M19" s="209">
        <v>2</v>
      </c>
      <c r="N19" s="209">
        <v>1</v>
      </c>
      <c r="O19" s="209"/>
      <c r="P19" s="209"/>
      <c r="Q19" s="209">
        <v>2</v>
      </c>
      <c r="R19" s="209"/>
      <c r="S19" s="465">
        <f t="shared" si="3"/>
        <v>0</v>
      </c>
      <c r="T19" s="210">
        <v>4</v>
      </c>
      <c r="U19" s="209">
        <v>1</v>
      </c>
      <c r="V19" s="329">
        <f t="shared" si="4"/>
        <v>3</v>
      </c>
      <c r="W19" s="209"/>
      <c r="X19" s="209">
        <v>3</v>
      </c>
      <c r="Y19" s="209">
        <v>2</v>
      </c>
      <c r="Z19" s="209"/>
      <c r="AA19" s="209"/>
      <c r="AB19" s="209"/>
      <c r="AC19" s="209"/>
      <c r="AD19" s="214">
        <v>1</v>
      </c>
    </row>
    <row r="20" spans="1:30" ht="12.75" customHeight="1">
      <c r="A20" s="113" t="s">
        <v>223</v>
      </c>
      <c r="B20" s="112" t="s">
        <v>224</v>
      </c>
      <c r="C20" s="210"/>
      <c r="D20" s="209"/>
      <c r="E20" s="209"/>
      <c r="F20" s="209"/>
      <c r="G20" s="209"/>
      <c r="H20" s="209"/>
      <c r="I20" s="329">
        <f t="shared" si="0"/>
        <v>0</v>
      </c>
      <c r="J20" s="330">
        <f t="shared" si="1"/>
        <v>0</v>
      </c>
      <c r="K20" s="330">
        <f t="shared" si="2"/>
        <v>0</v>
      </c>
      <c r="L20" s="209"/>
      <c r="M20" s="209"/>
      <c r="N20" s="209"/>
      <c r="O20" s="209"/>
      <c r="P20" s="209"/>
      <c r="Q20" s="209"/>
      <c r="R20" s="209"/>
      <c r="S20" s="465">
        <f t="shared" si="3"/>
        <v>0</v>
      </c>
      <c r="T20" s="210"/>
      <c r="U20" s="209"/>
      <c r="V20" s="329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>
      <c r="A21" s="333" t="s">
        <v>225</v>
      </c>
      <c r="B21" s="489" t="s">
        <v>117</v>
      </c>
      <c r="C21" s="210">
        <v>4</v>
      </c>
      <c r="D21" s="209">
        <v>6</v>
      </c>
      <c r="E21" s="209"/>
      <c r="F21" s="209">
        <v>6</v>
      </c>
      <c r="G21" s="209"/>
      <c r="H21" s="209"/>
      <c r="I21" s="329">
        <f t="shared" si="0"/>
        <v>6</v>
      </c>
      <c r="J21" s="330">
        <f t="shared" si="1"/>
        <v>10</v>
      </c>
      <c r="K21" s="330">
        <f t="shared" si="2"/>
        <v>7</v>
      </c>
      <c r="L21" s="209">
        <v>6</v>
      </c>
      <c r="M21" s="209">
        <v>1</v>
      </c>
      <c r="N21" s="209">
        <v>1</v>
      </c>
      <c r="O21" s="209"/>
      <c r="P21" s="209"/>
      <c r="Q21" s="209">
        <v>3</v>
      </c>
      <c r="R21" s="209">
        <v>3</v>
      </c>
      <c r="S21" s="465">
        <f t="shared" si="3"/>
        <v>3</v>
      </c>
      <c r="T21" s="210">
        <v>7</v>
      </c>
      <c r="U21" s="209"/>
      <c r="V21" s="329">
        <f t="shared" si="4"/>
        <v>7</v>
      </c>
      <c r="W21" s="209"/>
      <c r="X21" s="209">
        <v>3</v>
      </c>
      <c r="Y21" s="209">
        <v>3</v>
      </c>
      <c r="Z21" s="209"/>
      <c r="AA21" s="209"/>
      <c r="AB21" s="209">
        <v>3</v>
      </c>
      <c r="AC21" s="209">
        <v>1</v>
      </c>
      <c r="AD21" s="214">
        <v>1</v>
      </c>
    </row>
    <row r="22" spans="1:30" ht="13.5" customHeight="1">
      <c r="A22" s="333" t="s">
        <v>226</v>
      </c>
      <c r="B22" s="489" t="s">
        <v>119</v>
      </c>
      <c r="C22" s="210">
        <v>28</v>
      </c>
      <c r="D22" s="209">
        <v>63</v>
      </c>
      <c r="E22" s="209"/>
      <c r="F22" s="209">
        <v>63</v>
      </c>
      <c r="G22" s="209">
        <v>5</v>
      </c>
      <c r="H22" s="209"/>
      <c r="I22" s="329">
        <f t="shared" si="0"/>
        <v>63</v>
      </c>
      <c r="J22" s="330">
        <f t="shared" si="1"/>
        <v>91</v>
      </c>
      <c r="K22" s="330">
        <f t="shared" si="2"/>
        <v>72</v>
      </c>
      <c r="L22" s="209">
        <v>20</v>
      </c>
      <c r="M22" s="209">
        <v>52</v>
      </c>
      <c r="N22" s="209">
        <v>47</v>
      </c>
      <c r="O22" s="209"/>
      <c r="P22" s="209">
        <v>5</v>
      </c>
      <c r="Q22" s="209">
        <v>42</v>
      </c>
      <c r="R22" s="209">
        <v>12</v>
      </c>
      <c r="S22" s="465">
        <f t="shared" si="3"/>
        <v>19</v>
      </c>
      <c r="T22" s="210">
        <v>107</v>
      </c>
      <c r="U22" s="209">
        <v>3</v>
      </c>
      <c r="V22" s="329">
        <f t="shared" si="4"/>
        <v>104</v>
      </c>
      <c r="W22" s="209">
        <v>18</v>
      </c>
      <c r="X22" s="209">
        <v>68</v>
      </c>
      <c r="Y22" s="209">
        <v>31</v>
      </c>
      <c r="Z22" s="209">
        <v>1</v>
      </c>
      <c r="AA22" s="209">
        <v>3</v>
      </c>
      <c r="AB22" s="209">
        <v>26</v>
      </c>
      <c r="AC22" s="209">
        <v>6</v>
      </c>
      <c r="AD22" s="214">
        <v>77</v>
      </c>
    </row>
    <row r="23" spans="1:30">
      <c r="A23" s="111" t="s">
        <v>227</v>
      </c>
      <c r="B23" s="112" t="s">
        <v>228</v>
      </c>
      <c r="C23" s="210">
        <v>15</v>
      </c>
      <c r="D23" s="209">
        <v>46</v>
      </c>
      <c r="E23" s="209"/>
      <c r="F23" s="209">
        <v>46</v>
      </c>
      <c r="G23" s="209">
        <v>5</v>
      </c>
      <c r="H23" s="209"/>
      <c r="I23" s="329">
        <f t="shared" si="0"/>
        <v>46</v>
      </c>
      <c r="J23" s="330">
        <f t="shared" si="1"/>
        <v>61</v>
      </c>
      <c r="K23" s="330">
        <f t="shared" si="2"/>
        <v>55</v>
      </c>
      <c r="L23" s="209">
        <v>14</v>
      </c>
      <c r="M23" s="209">
        <v>41</v>
      </c>
      <c r="N23" s="209">
        <v>37</v>
      </c>
      <c r="O23" s="209"/>
      <c r="P23" s="209">
        <v>5</v>
      </c>
      <c r="Q23" s="209">
        <v>35</v>
      </c>
      <c r="R23" s="209">
        <v>7</v>
      </c>
      <c r="S23" s="465">
        <f t="shared" si="3"/>
        <v>6</v>
      </c>
      <c r="T23" s="210">
        <v>87</v>
      </c>
      <c r="U23" s="209">
        <v>2</v>
      </c>
      <c r="V23" s="329">
        <f t="shared" si="4"/>
        <v>85</v>
      </c>
      <c r="W23" s="209">
        <v>14</v>
      </c>
      <c r="X23" s="209">
        <v>56</v>
      </c>
      <c r="Y23" s="209">
        <v>24</v>
      </c>
      <c r="Z23" s="209">
        <v>1</v>
      </c>
      <c r="AA23" s="209">
        <v>2</v>
      </c>
      <c r="AB23" s="209">
        <v>21</v>
      </c>
      <c r="AC23" s="209">
        <v>5</v>
      </c>
      <c r="AD23" s="214">
        <v>63</v>
      </c>
    </row>
    <row r="24" spans="1:30">
      <c r="A24" s="111" t="s">
        <v>229</v>
      </c>
      <c r="B24" s="112" t="s">
        <v>230</v>
      </c>
      <c r="C24" s="210">
        <v>2</v>
      </c>
      <c r="D24" s="209">
        <v>4</v>
      </c>
      <c r="E24" s="209"/>
      <c r="F24" s="209">
        <v>4</v>
      </c>
      <c r="G24" s="209"/>
      <c r="H24" s="209"/>
      <c r="I24" s="329">
        <f t="shared" si="0"/>
        <v>4</v>
      </c>
      <c r="J24" s="330">
        <f>I24+C24</f>
        <v>6</v>
      </c>
      <c r="K24" s="330">
        <f t="shared" si="2"/>
        <v>4</v>
      </c>
      <c r="L24" s="209"/>
      <c r="M24" s="209">
        <v>4</v>
      </c>
      <c r="N24" s="209">
        <v>4</v>
      </c>
      <c r="O24" s="209"/>
      <c r="P24" s="209"/>
      <c r="Q24" s="209">
        <v>3</v>
      </c>
      <c r="R24" s="209">
        <v>1</v>
      </c>
      <c r="S24" s="465">
        <f t="shared" si="3"/>
        <v>2</v>
      </c>
      <c r="T24" s="210">
        <v>5</v>
      </c>
      <c r="U24" s="209"/>
      <c r="V24" s="329">
        <f t="shared" si="4"/>
        <v>5</v>
      </c>
      <c r="W24" s="209">
        <v>2</v>
      </c>
      <c r="X24" s="209">
        <v>3</v>
      </c>
      <c r="Y24" s="209">
        <v>3</v>
      </c>
      <c r="Z24" s="209"/>
      <c r="AA24" s="209"/>
      <c r="AB24" s="209">
        <v>2</v>
      </c>
      <c r="AC24" s="209"/>
      <c r="AD24" s="214">
        <v>5</v>
      </c>
    </row>
    <row r="25" spans="1:30">
      <c r="A25" s="111" t="s">
        <v>231</v>
      </c>
      <c r="B25" s="112" t="s">
        <v>232</v>
      </c>
      <c r="C25" s="210">
        <v>1</v>
      </c>
      <c r="D25" s="209">
        <v>2</v>
      </c>
      <c r="E25" s="209"/>
      <c r="F25" s="209">
        <v>2</v>
      </c>
      <c r="G25" s="209"/>
      <c r="H25" s="209"/>
      <c r="I25" s="329">
        <f t="shared" si="0"/>
        <v>2</v>
      </c>
      <c r="J25" s="330">
        <f t="shared" si="1"/>
        <v>3</v>
      </c>
      <c r="K25" s="330">
        <f t="shared" si="2"/>
        <v>1</v>
      </c>
      <c r="L25" s="209"/>
      <c r="M25" s="209">
        <v>1</v>
      </c>
      <c r="N25" s="209">
        <v>1</v>
      </c>
      <c r="O25" s="209"/>
      <c r="P25" s="209"/>
      <c r="Q25" s="209"/>
      <c r="R25" s="209"/>
      <c r="S25" s="465">
        <f t="shared" si="3"/>
        <v>2</v>
      </c>
      <c r="T25" s="210">
        <v>1</v>
      </c>
      <c r="U25" s="209"/>
      <c r="V25" s="329">
        <f t="shared" si="4"/>
        <v>1</v>
      </c>
      <c r="W25" s="209"/>
      <c r="X25" s="209"/>
      <c r="Y25" s="209"/>
      <c r="Z25" s="209"/>
      <c r="AA25" s="209"/>
      <c r="AB25" s="209">
        <v>1</v>
      </c>
      <c r="AC25" s="209"/>
      <c r="AD25" s="214">
        <v>1</v>
      </c>
    </row>
    <row r="26" spans="1:30">
      <c r="A26" s="111" t="s">
        <v>233</v>
      </c>
      <c r="B26" s="112" t="s">
        <v>234</v>
      </c>
      <c r="C26" s="210">
        <v>6</v>
      </c>
      <c r="D26" s="209">
        <v>3</v>
      </c>
      <c r="E26" s="209"/>
      <c r="F26" s="209">
        <v>3</v>
      </c>
      <c r="G26" s="209"/>
      <c r="H26" s="209"/>
      <c r="I26" s="329">
        <f t="shared" si="0"/>
        <v>3</v>
      </c>
      <c r="J26" s="330">
        <f t="shared" si="1"/>
        <v>9</v>
      </c>
      <c r="K26" s="330">
        <f t="shared" si="2"/>
        <v>6</v>
      </c>
      <c r="L26" s="209">
        <v>4</v>
      </c>
      <c r="M26" s="209">
        <v>2</v>
      </c>
      <c r="N26" s="209">
        <v>1</v>
      </c>
      <c r="O26" s="209"/>
      <c r="P26" s="209"/>
      <c r="Q26" s="209">
        <v>1</v>
      </c>
      <c r="R26" s="209">
        <v>4</v>
      </c>
      <c r="S26" s="465">
        <f t="shared" si="3"/>
        <v>3</v>
      </c>
      <c r="T26" s="210">
        <v>6</v>
      </c>
      <c r="U26" s="209"/>
      <c r="V26" s="329">
        <f t="shared" si="4"/>
        <v>6</v>
      </c>
      <c r="W26" s="209"/>
      <c r="X26" s="209">
        <v>6</v>
      </c>
      <c r="Y26" s="209">
        <v>2</v>
      </c>
      <c r="Z26" s="209"/>
      <c r="AA26" s="209"/>
      <c r="AB26" s="209"/>
      <c r="AC26" s="209"/>
      <c r="AD26" s="214">
        <v>2</v>
      </c>
    </row>
    <row r="27" spans="1:30">
      <c r="A27" s="111" t="s">
        <v>235</v>
      </c>
      <c r="B27" s="112" t="s">
        <v>236</v>
      </c>
      <c r="C27" s="210"/>
      <c r="D27" s="209">
        <v>1</v>
      </c>
      <c r="E27" s="209"/>
      <c r="F27" s="209">
        <v>1</v>
      </c>
      <c r="G27" s="209"/>
      <c r="H27" s="209"/>
      <c r="I27" s="329">
        <f t="shared" si="0"/>
        <v>1</v>
      </c>
      <c r="J27" s="330">
        <f t="shared" si="1"/>
        <v>1</v>
      </c>
      <c r="K27" s="330">
        <f t="shared" si="2"/>
        <v>0</v>
      </c>
      <c r="L27" s="209"/>
      <c r="M27" s="209"/>
      <c r="N27" s="209"/>
      <c r="O27" s="209"/>
      <c r="P27" s="209"/>
      <c r="Q27" s="209"/>
      <c r="R27" s="209"/>
      <c r="S27" s="465">
        <f t="shared" si="3"/>
        <v>1</v>
      </c>
      <c r="T27" s="210"/>
      <c r="U27" s="209"/>
      <c r="V27" s="329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>
      <c r="A28" s="111" t="s">
        <v>237</v>
      </c>
      <c r="B28" s="112" t="s">
        <v>238</v>
      </c>
      <c r="C28" s="210"/>
      <c r="D28" s="209"/>
      <c r="E28" s="209"/>
      <c r="F28" s="209"/>
      <c r="G28" s="209"/>
      <c r="H28" s="209"/>
      <c r="I28" s="329">
        <f t="shared" si="0"/>
        <v>0</v>
      </c>
      <c r="J28" s="330">
        <f t="shared" si="1"/>
        <v>0</v>
      </c>
      <c r="K28" s="330">
        <f t="shared" si="2"/>
        <v>0</v>
      </c>
      <c r="L28" s="209"/>
      <c r="M28" s="209"/>
      <c r="N28" s="209"/>
      <c r="O28" s="209"/>
      <c r="P28" s="209"/>
      <c r="Q28" s="209"/>
      <c r="R28" s="209"/>
      <c r="S28" s="465">
        <f t="shared" si="3"/>
        <v>0</v>
      </c>
      <c r="T28" s="210"/>
      <c r="U28" s="209"/>
      <c r="V28" s="329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>
      <c r="A29" s="111" t="s">
        <v>239</v>
      </c>
      <c r="B29" s="112" t="s">
        <v>240</v>
      </c>
      <c r="C29" s="210"/>
      <c r="D29" s="209"/>
      <c r="E29" s="209"/>
      <c r="F29" s="209"/>
      <c r="G29" s="209"/>
      <c r="H29" s="209"/>
      <c r="I29" s="329">
        <f t="shared" si="0"/>
        <v>0</v>
      </c>
      <c r="J29" s="330">
        <f t="shared" si="1"/>
        <v>0</v>
      </c>
      <c r="K29" s="330">
        <f t="shared" si="2"/>
        <v>0</v>
      </c>
      <c r="L29" s="209"/>
      <c r="M29" s="209"/>
      <c r="N29" s="209"/>
      <c r="O29" s="209"/>
      <c r="P29" s="209"/>
      <c r="Q29" s="209"/>
      <c r="R29" s="209"/>
      <c r="S29" s="465">
        <f t="shared" si="3"/>
        <v>0</v>
      </c>
      <c r="T29" s="210"/>
      <c r="U29" s="209"/>
      <c r="V29" s="329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>
      <c r="A30" s="334" t="s">
        <v>241</v>
      </c>
      <c r="B30" s="489" t="s">
        <v>125</v>
      </c>
      <c r="C30" s="210">
        <v>4</v>
      </c>
      <c r="D30" s="209">
        <v>14</v>
      </c>
      <c r="E30" s="209"/>
      <c r="F30" s="209">
        <v>14</v>
      </c>
      <c r="G30" s="209">
        <v>1</v>
      </c>
      <c r="H30" s="209"/>
      <c r="I30" s="329">
        <f t="shared" si="0"/>
        <v>14</v>
      </c>
      <c r="J30" s="330">
        <f t="shared" si="1"/>
        <v>18</v>
      </c>
      <c r="K30" s="330">
        <f t="shared" si="2"/>
        <v>15</v>
      </c>
      <c r="L30" s="209">
        <v>3</v>
      </c>
      <c r="M30" s="209">
        <v>12</v>
      </c>
      <c r="N30" s="209">
        <v>12</v>
      </c>
      <c r="O30" s="209"/>
      <c r="P30" s="209">
        <v>1</v>
      </c>
      <c r="Q30" s="209">
        <v>11</v>
      </c>
      <c r="R30" s="209">
        <v>1</v>
      </c>
      <c r="S30" s="465">
        <f t="shared" si="3"/>
        <v>3</v>
      </c>
      <c r="T30" s="210">
        <v>16</v>
      </c>
      <c r="U30" s="209"/>
      <c r="V30" s="329">
        <f t="shared" si="4"/>
        <v>16</v>
      </c>
      <c r="W30" s="209"/>
      <c r="X30" s="209">
        <v>6</v>
      </c>
      <c r="Y30" s="209">
        <v>6</v>
      </c>
      <c r="Z30" s="209"/>
      <c r="AA30" s="209">
        <v>3</v>
      </c>
      <c r="AB30" s="209">
        <v>7</v>
      </c>
      <c r="AC30" s="209"/>
      <c r="AD30" s="214">
        <v>12</v>
      </c>
    </row>
    <row r="31" spans="1:30">
      <c r="A31" s="114" t="s">
        <v>242</v>
      </c>
      <c r="B31" s="112" t="s">
        <v>243</v>
      </c>
      <c r="C31" s="210">
        <v>4</v>
      </c>
      <c r="D31" s="209">
        <v>12</v>
      </c>
      <c r="E31" s="209"/>
      <c r="F31" s="209">
        <v>12</v>
      </c>
      <c r="G31" s="209">
        <v>1</v>
      </c>
      <c r="H31" s="209"/>
      <c r="I31" s="329">
        <f t="shared" si="0"/>
        <v>12</v>
      </c>
      <c r="J31" s="330">
        <f t="shared" si="1"/>
        <v>16</v>
      </c>
      <c r="K31" s="330">
        <f t="shared" si="2"/>
        <v>14</v>
      </c>
      <c r="L31" s="209">
        <v>3</v>
      </c>
      <c r="M31" s="209">
        <v>11</v>
      </c>
      <c r="N31" s="209">
        <v>11</v>
      </c>
      <c r="O31" s="209"/>
      <c r="P31" s="209">
        <v>1</v>
      </c>
      <c r="Q31" s="209">
        <v>10</v>
      </c>
      <c r="R31" s="209"/>
      <c r="S31" s="465">
        <f t="shared" si="3"/>
        <v>2</v>
      </c>
      <c r="T31" s="210">
        <v>15</v>
      </c>
      <c r="U31" s="209"/>
      <c r="V31" s="329">
        <f t="shared" si="4"/>
        <v>15</v>
      </c>
      <c r="W31" s="209"/>
      <c r="X31" s="209">
        <v>6</v>
      </c>
      <c r="Y31" s="209">
        <v>6</v>
      </c>
      <c r="Z31" s="209"/>
      <c r="AA31" s="209">
        <v>2</v>
      </c>
      <c r="AB31" s="209">
        <v>7</v>
      </c>
      <c r="AC31" s="209"/>
      <c r="AD31" s="214">
        <v>11</v>
      </c>
    </row>
    <row r="32" spans="1:30">
      <c r="A32" s="111" t="s">
        <v>514</v>
      </c>
      <c r="B32" s="112" t="s">
        <v>244</v>
      </c>
      <c r="C32" s="210"/>
      <c r="D32" s="209"/>
      <c r="E32" s="209"/>
      <c r="F32" s="209"/>
      <c r="G32" s="209"/>
      <c r="H32" s="209"/>
      <c r="I32" s="329">
        <f t="shared" si="0"/>
        <v>0</v>
      </c>
      <c r="J32" s="330">
        <f t="shared" si="1"/>
        <v>0</v>
      </c>
      <c r="K32" s="330">
        <f t="shared" si="2"/>
        <v>0</v>
      </c>
      <c r="L32" s="209"/>
      <c r="M32" s="209"/>
      <c r="N32" s="209"/>
      <c r="O32" s="209"/>
      <c r="P32" s="209"/>
      <c r="Q32" s="209"/>
      <c r="R32" s="209"/>
      <c r="S32" s="465">
        <f t="shared" si="3"/>
        <v>0</v>
      </c>
      <c r="T32" s="210"/>
      <c r="U32" s="209"/>
      <c r="V32" s="329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>
      <c r="A33" s="332" t="s">
        <v>245</v>
      </c>
      <c r="B33" s="489" t="s">
        <v>246</v>
      </c>
      <c r="C33" s="210"/>
      <c r="D33" s="209"/>
      <c r="E33" s="209"/>
      <c r="F33" s="209"/>
      <c r="G33" s="209"/>
      <c r="H33" s="209"/>
      <c r="I33" s="329">
        <f t="shared" si="0"/>
        <v>0</v>
      </c>
      <c r="J33" s="330">
        <f t="shared" si="1"/>
        <v>0</v>
      </c>
      <c r="K33" s="330">
        <f t="shared" si="2"/>
        <v>0</v>
      </c>
      <c r="L33" s="209"/>
      <c r="M33" s="209"/>
      <c r="N33" s="209"/>
      <c r="O33" s="209"/>
      <c r="P33" s="209"/>
      <c r="Q33" s="209"/>
      <c r="R33" s="209"/>
      <c r="S33" s="465">
        <f t="shared" si="3"/>
        <v>0</v>
      </c>
      <c r="T33" s="210"/>
      <c r="U33" s="209"/>
      <c r="V33" s="329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>
      <c r="A34" s="333" t="s">
        <v>247</v>
      </c>
      <c r="B34" s="489" t="s">
        <v>127</v>
      </c>
      <c r="C34" s="210">
        <v>2</v>
      </c>
      <c r="D34" s="209">
        <v>2</v>
      </c>
      <c r="E34" s="209"/>
      <c r="F34" s="209">
        <v>2</v>
      </c>
      <c r="G34" s="209"/>
      <c r="H34" s="209"/>
      <c r="I34" s="329">
        <f t="shared" si="0"/>
        <v>2</v>
      </c>
      <c r="J34" s="330">
        <f t="shared" si="1"/>
        <v>4</v>
      </c>
      <c r="K34" s="330">
        <f t="shared" si="2"/>
        <v>3</v>
      </c>
      <c r="L34" s="209"/>
      <c r="M34" s="209">
        <v>3</v>
      </c>
      <c r="N34" s="209">
        <v>3</v>
      </c>
      <c r="O34" s="209"/>
      <c r="P34" s="209"/>
      <c r="Q34" s="209">
        <v>1</v>
      </c>
      <c r="R34" s="209">
        <v>1</v>
      </c>
      <c r="S34" s="465">
        <f t="shared" si="3"/>
        <v>1</v>
      </c>
      <c r="T34" s="210">
        <v>4</v>
      </c>
      <c r="U34" s="209"/>
      <c r="V34" s="329">
        <f t="shared" si="4"/>
        <v>4</v>
      </c>
      <c r="W34" s="209"/>
      <c r="X34" s="209">
        <v>1</v>
      </c>
      <c r="Y34" s="209"/>
      <c r="Z34" s="209"/>
      <c r="AA34" s="209"/>
      <c r="AB34" s="209">
        <v>3</v>
      </c>
      <c r="AC34" s="209"/>
      <c r="AD34" s="214">
        <v>4</v>
      </c>
    </row>
    <row r="35" spans="1:30">
      <c r="A35" s="111" t="s">
        <v>248</v>
      </c>
      <c r="B35" s="112" t="s">
        <v>129</v>
      </c>
      <c r="C35" s="210"/>
      <c r="D35" s="209"/>
      <c r="E35" s="209"/>
      <c r="F35" s="209"/>
      <c r="G35" s="209"/>
      <c r="H35" s="209"/>
      <c r="I35" s="329">
        <f t="shared" si="0"/>
        <v>0</v>
      </c>
      <c r="J35" s="330">
        <f t="shared" si="1"/>
        <v>0</v>
      </c>
      <c r="K35" s="330">
        <f t="shared" si="2"/>
        <v>0</v>
      </c>
      <c r="L35" s="209"/>
      <c r="M35" s="209"/>
      <c r="N35" s="209"/>
      <c r="O35" s="209"/>
      <c r="P35" s="209"/>
      <c r="Q35" s="209"/>
      <c r="R35" s="209"/>
      <c r="S35" s="465">
        <f t="shared" si="3"/>
        <v>0</v>
      </c>
      <c r="T35" s="210"/>
      <c r="U35" s="209"/>
      <c r="V35" s="329">
        <f t="shared" si="4"/>
        <v>0</v>
      </c>
      <c r="W35" s="209"/>
      <c r="X35" s="209"/>
      <c r="Y35" s="209"/>
      <c r="Z35" s="209"/>
      <c r="AA35" s="209"/>
      <c r="AB35" s="209"/>
      <c r="AC35" s="209"/>
      <c r="AD35" s="214"/>
    </row>
    <row r="36" spans="1:30">
      <c r="A36" s="111" t="s">
        <v>249</v>
      </c>
      <c r="B36" s="112" t="s">
        <v>131</v>
      </c>
      <c r="C36" s="210"/>
      <c r="D36" s="209"/>
      <c r="E36" s="209"/>
      <c r="F36" s="209"/>
      <c r="G36" s="209"/>
      <c r="H36" s="209"/>
      <c r="I36" s="329">
        <f t="shared" si="0"/>
        <v>0</v>
      </c>
      <c r="J36" s="330">
        <f t="shared" si="1"/>
        <v>0</v>
      </c>
      <c r="K36" s="330">
        <f t="shared" si="2"/>
        <v>0</v>
      </c>
      <c r="L36" s="209"/>
      <c r="M36" s="209"/>
      <c r="N36" s="209"/>
      <c r="O36" s="209"/>
      <c r="P36" s="209"/>
      <c r="Q36" s="209"/>
      <c r="R36" s="209"/>
      <c r="S36" s="465">
        <f t="shared" si="3"/>
        <v>0</v>
      </c>
      <c r="T36" s="210"/>
      <c r="U36" s="209"/>
      <c r="V36" s="329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>
      <c r="A37" s="332" t="s">
        <v>250</v>
      </c>
      <c r="B37" s="489" t="s">
        <v>137</v>
      </c>
      <c r="C37" s="210">
        <v>1</v>
      </c>
      <c r="D37" s="209">
        <v>4</v>
      </c>
      <c r="E37" s="209"/>
      <c r="F37" s="209">
        <v>4</v>
      </c>
      <c r="G37" s="209">
        <v>1</v>
      </c>
      <c r="H37" s="209"/>
      <c r="I37" s="329">
        <f t="shared" si="0"/>
        <v>4</v>
      </c>
      <c r="J37" s="330">
        <f t="shared" si="1"/>
        <v>5</v>
      </c>
      <c r="K37" s="330">
        <f t="shared" si="2"/>
        <v>5</v>
      </c>
      <c r="L37" s="209">
        <v>1</v>
      </c>
      <c r="M37" s="209">
        <v>4</v>
      </c>
      <c r="N37" s="209">
        <v>3</v>
      </c>
      <c r="O37" s="209"/>
      <c r="P37" s="209">
        <v>1</v>
      </c>
      <c r="Q37" s="209">
        <v>4</v>
      </c>
      <c r="R37" s="209"/>
      <c r="S37" s="465">
        <f t="shared" si="3"/>
        <v>0</v>
      </c>
      <c r="T37" s="210">
        <v>4</v>
      </c>
      <c r="U37" s="209"/>
      <c r="V37" s="329">
        <f t="shared" si="4"/>
        <v>4</v>
      </c>
      <c r="W37" s="209"/>
      <c r="X37" s="209">
        <v>1</v>
      </c>
      <c r="Y37" s="209">
        <v>1</v>
      </c>
      <c r="Z37" s="209"/>
      <c r="AA37" s="209"/>
      <c r="AB37" s="209">
        <v>3</v>
      </c>
      <c r="AC37" s="209"/>
      <c r="AD37" s="214">
        <v>3</v>
      </c>
    </row>
    <row r="38" spans="1:30" ht="13.5" customHeight="1">
      <c r="A38" s="333" t="s">
        <v>251</v>
      </c>
      <c r="B38" s="489" t="s">
        <v>141</v>
      </c>
      <c r="C38" s="210"/>
      <c r="D38" s="209">
        <v>5</v>
      </c>
      <c r="E38" s="209"/>
      <c r="F38" s="209">
        <v>5</v>
      </c>
      <c r="G38" s="209">
        <v>2</v>
      </c>
      <c r="H38" s="209"/>
      <c r="I38" s="329">
        <f t="shared" si="0"/>
        <v>5</v>
      </c>
      <c r="J38" s="330">
        <f t="shared" si="1"/>
        <v>5</v>
      </c>
      <c r="K38" s="330">
        <f t="shared" si="2"/>
        <v>5</v>
      </c>
      <c r="L38" s="209"/>
      <c r="M38" s="209">
        <v>5</v>
      </c>
      <c r="N38" s="209">
        <v>5</v>
      </c>
      <c r="O38" s="209"/>
      <c r="P38" s="209">
        <v>2</v>
      </c>
      <c r="Q38" s="209">
        <v>5</v>
      </c>
      <c r="R38" s="209"/>
      <c r="S38" s="465">
        <f t="shared" si="3"/>
        <v>0</v>
      </c>
      <c r="T38" s="210">
        <v>6</v>
      </c>
      <c r="U38" s="209"/>
      <c r="V38" s="329">
        <f t="shared" si="4"/>
        <v>6</v>
      </c>
      <c r="W38" s="209"/>
      <c r="X38" s="209">
        <v>2</v>
      </c>
      <c r="Y38" s="209">
        <v>2</v>
      </c>
      <c r="Z38" s="209"/>
      <c r="AA38" s="209">
        <v>3</v>
      </c>
      <c r="AB38" s="209">
        <v>1</v>
      </c>
      <c r="AC38" s="209"/>
      <c r="AD38" s="214">
        <v>6</v>
      </c>
    </row>
    <row r="39" spans="1:30">
      <c r="A39" s="111" t="s">
        <v>252</v>
      </c>
      <c r="B39" s="112" t="s">
        <v>253</v>
      </c>
      <c r="C39" s="210"/>
      <c r="D39" s="209">
        <v>5</v>
      </c>
      <c r="E39" s="209"/>
      <c r="F39" s="209">
        <v>5</v>
      </c>
      <c r="G39" s="209">
        <v>2</v>
      </c>
      <c r="H39" s="209"/>
      <c r="I39" s="329">
        <f t="shared" si="0"/>
        <v>5</v>
      </c>
      <c r="J39" s="330">
        <f t="shared" si="1"/>
        <v>5</v>
      </c>
      <c r="K39" s="330">
        <f t="shared" si="2"/>
        <v>5</v>
      </c>
      <c r="L39" s="209"/>
      <c r="M39" s="209">
        <v>5</v>
      </c>
      <c r="N39" s="209">
        <v>5</v>
      </c>
      <c r="O39" s="209"/>
      <c r="P39" s="209">
        <v>2</v>
      </c>
      <c r="Q39" s="209">
        <v>5</v>
      </c>
      <c r="R39" s="209"/>
      <c r="S39" s="465">
        <f t="shared" si="3"/>
        <v>0</v>
      </c>
      <c r="T39" s="210">
        <v>6</v>
      </c>
      <c r="U39" s="209"/>
      <c r="V39" s="329">
        <f t="shared" si="4"/>
        <v>6</v>
      </c>
      <c r="W39" s="209"/>
      <c r="X39" s="209">
        <v>2</v>
      </c>
      <c r="Y39" s="209">
        <v>2</v>
      </c>
      <c r="Z39" s="209"/>
      <c r="AA39" s="209">
        <v>3</v>
      </c>
      <c r="AB39" s="209">
        <v>1</v>
      </c>
      <c r="AC39" s="209"/>
      <c r="AD39" s="214">
        <v>6</v>
      </c>
    </row>
    <row r="40" spans="1:30" ht="13.5" customHeight="1">
      <c r="A40" s="334" t="s">
        <v>254</v>
      </c>
      <c r="B40" s="489" t="s">
        <v>255</v>
      </c>
      <c r="C40" s="210">
        <v>7</v>
      </c>
      <c r="D40" s="209">
        <v>137</v>
      </c>
      <c r="E40" s="209"/>
      <c r="F40" s="209">
        <v>137</v>
      </c>
      <c r="G40" s="209">
        <v>45</v>
      </c>
      <c r="H40" s="209"/>
      <c r="I40" s="329">
        <f t="shared" si="0"/>
        <v>137</v>
      </c>
      <c r="J40" s="330">
        <f t="shared" si="1"/>
        <v>144</v>
      </c>
      <c r="K40" s="330">
        <f t="shared" si="2"/>
        <v>135</v>
      </c>
      <c r="L40" s="209">
        <v>8</v>
      </c>
      <c r="M40" s="209">
        <v>127</v>
      </c>
      <c r="N40" s="209">
        <v>125</v>
      </c>
      <c r="O40" s="209"/>
      <c r="P40" s="209">
        <v>45</v>
      </c>
      <c r="Q40" s="209">
        <v>130</v>
      </c>
      <c r="R40" s="209">
        <v>9</v>
      </c>
      <c r="S40" s="465">
        <f t="shared" si="3"/>
        <v>9</v>
      </c>
      <c r="T40" s="210">
        <v>134</v>
      </c>
      <c r="U40" s="209">
        <v>3</v>
      </c>
      <c r="V40" s="329">
        <f t="shared" si="4"/>
        <v>131</v>
      </c>
      <c r="W40" s="209"/>
      <c r="X40" s="209">
        <v>19</v>
      </c>
      <c r="Y40" s="209">
        <v>16</v>
      </c>
      <c r="Z40" s="209"/>
      <c r="AA40" s="209">
        <v>2</v>
      </c>
      <c r="AB40" s="209">
        <v>110</v>
      </c>
      <c r="AC40" s="209"/>
      <c r="AD40" s="214">
        <v>126</v>
      </c>
    </row>
    <row r="41" spans="1:30">
      <c r="A41" s="111" t="s">
        <v>256</v>
      </c>
      <c r="B41" s="112" t="s">
        <v>257</v>
      </c>
      <c r="C41" s="210"/>
      <c r="D41" s="209">
        <v>1</v>
      </c>
      <c r="E41" s="209"/>
      <c r="F41" s="209">
        <v>1</v>
      </c>
      <c r="G41" s="209"/>
      <c r="H41" s="209"/>
      <c r="I41" s="329">
        <f t="shared" si="0"/>
        <v>1</v>
      </c>
      <c r="J41" s="330">
        <f t="shared" si="1"/>
        <v>1</v>
      </c>
      <c r="K41" s="330">
        <f t="shared" si="2"/>
        <v>0</v>
      </c>
      <c r="L41" s="209"/>
      <c r="M41" s="209"/>
      <c r="N41" s="209"/>
      <c r="O41" s="209"/>
      <c r="P41" s="209"/>
      <c r="Q41" s="209"/>
      <c r="R41" s="209"/>
      <c r="S41" s="465">
        <f t="shared" si="3"/>
        <v>1</v>
      </c>
      <c r="T41" s="210"/>
      <c r="U41" s="209"/>
      <c r="V41" s="329">
        <f t="shared" si="4"/>
        <v>0</v>
      </c>
      <c r="W41" s="209"/>
      <c r="X41" s="209"/>
      <c r="Y41" s="209"/>
      <c r="Z41" s="209"/>
      <c r="AA41" s="209"/>
      <c r="AB41" s="209"/>
      <c r="AC41" s="209"/>
      <c r="AD41" s="214"/>
    </row>
    <row r="42" spans="1:30">
      <c r="A42" s="111" t="s">
        <v>258</v>
      </c>
      <c r="B42" s="112" t="s">
        <v>259</v>
      </c>
      <c r="C42" s="210"/>
      <c r="D42" s="209">
        <v>1</v>
      </c>
      <c r="E42" s="209"/>
      <c r="F42" s="209">
        <v>1</v>
      </c>
      <c r="G42" s="209"/>
      <c r="H42" s="209"/>
      <c r="I42" s="329">
        <f t="shared" si="0"/>
        <v>1</v>
      </c>
      <c r="J42" s="330">
        <f t="shared" si="1"/>
        <v>1</v>
      </c>
      <c r="K42" s="330">
        <f t="shared" si="2"/>
        <v>1</v>
      </c>
      <c r="L42" s="209">
        <v>1</v>
      </c>
      <c r="M42" s="209"/>
      <c r="N42" s="209"/>
      <c r="O42" s="209"/>
      <c r="P42" s="209"/>
      <c r="Q42" s="209"/>
      <c r="R42" s="209">
        <v>1</v>
      </c>
      <c r="S42" s="465">
        <f t="shared" si="3"/>
        <v>0</v>
      </c>
      <c r="T42" s="210">
        <v>1</v>
      </c>
      <c r="U42" s="209"/>
      <c r="V42" s="329">
        <f t="shared" si="4"/>
        <v>1</v>
      </c>
      <c r="W42" s="209"/>
      <c r="X42" s="209">
        <v>1</v>
      </c>
      <c r="Y42" s="209">
        <v>1</v>
      </c>
      <c r="Z42" s="209"/>
      <c r="AA42" s="209"/>
      <c r="AB42" s="209"/>
      <c r="AC42" s="209"/>
      <c r="AD42" s="214"/>
    </row>
    <row r="43" spans="1:30" ht="25.5">
      <c r="A43" s="113" t="s">
        <v>260</v>
      </c>
      <c r="B43" s="112" t="s">
        <v>261</v>
      </c>
      <c r="C43" s="210"/>
      <c r="D43" s="209">
        <v>3</v>
      </c>
      <c r="E43" s="209"/>
      <c r="F43" s="209">
        <v>3</v>
      </c>
      <c r="G43" s="209"/>
      <c r="H43" s="209"/>
      <c r="I43" s="329">
        <f t="shared" si="0"/>
        <v>3</v>
      </c>
      <c r="J43" s="330">
        <f t="shared" si="1"/>
        <v>3</v>
      </c>
      <c r="K43" s="330">
        <f t="shared" si="2"/>
        <v>1</v>
      </c>
      <c r="L43" s="209"/>
      <c r="M43" s="209">
        <v>1</v>
      </c>
      <c r="N43" s="209">
        <v>1</v>
      </c>
      <c r="O43" s="209"/>
      <c r="P43" s="209"/>
      <c r="Q43" s="209">
        <v>1</v>
      </c>
      <c r="R43" s="209"/>
      <c r="S43" s="465">
        <f t="shared" si="3"/>
        <v>2</v>
      </c>
      <c r="T43" s="210">
        <v>1</v>
      </c>
      <c r="U43" s="209"/>
      <c r="V43" s="329">
        <f t="shared" si="4"/>
        <v>1</v>
      </c>
      <c r="W43" s="209"/>
      <c r="X43" s="209"/>
      <c r="Y43" s="209"/>
      <c r="Z43" s="209"/>
      <c r="AA43" s="209">
        <v>1</v>
      </c>
      <c r="AB43" s="209"/>
      <c r="AC43" s="209"/>
      <c r="AD43" s="214">
        <v>1</v>
      </c>
    </row>
    <row r="44" spans="1:30" ht="13.5" customHeight="1">
      <c r="A44" s="332" t="s">
        <v>262</v>
      </c>
      <c r="B44" s="489" t="s">
        <v>263</v>
      </c>
      <c r="C44" s="210"/>
      <c r="D44" s="209"/>
      <c r="E44" s="209"/>
      <c r="F44" s="209"/>
      <c r="G44" s="209"/>
      <c r="H44" s="209"/>
      <c r="I44" s="329">
        <f t="shared" si="0"/>
        <v>0</v>
      </c>
      <c r="J44" s="330">
        <f t="shared" si="1"/>
        <v>0</v>
      </c>
      <c r="K44" s="330">
        <f t="shared" si="2"/>
        <v>0</v>
      </c>
      <c r="L44" s="209"/>
      <c r="M44" s="209"/>
      <c r="N44" s="209"/>
      <c r="O44" s="209"/>
      <c r="P44" s="209"/>
      <c r="Q44" s="209"/>
      <c r="R44" s="209"/>
      <c r="S44" s="465">
        <f t="shared" si="3"/>
        <v>0</v>
      </c>
      <c r="T44" s="210"/>
      <c r="U44" s="209"/>
      <c r="V44" s="329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>
      <c r="A45" s="335" t="s">
        <v>264</v>
      </c>
      <c r="B45" s="490" t="s">
        <v>265</v>
      </c>
      <c r="C45" s="211"/>
      <c r="D45" s="212"/>
      <c r="E45" s="212"/>
      <c r="F45" s="212"/>
      <c r="G45" s="212"/>
      <c r="H45" s="212"/>
      <c r="I45" s="466">
        <f t="shared" si="0"/>
        <v>0</v>
      </c>
      <c r="J45" s="330">
        <f t="shared" si="1"/>
        <v>0</v>
      </c>
      <c r="K45" s="330">
        <f t="shared" si="2"/>
        <v>0</v>
      </c>
      <c r="L45" s="212"/>
      <c r="M45" s="212"/>
      <c r="N45" s="212"/>
      <c r="O45" s="212"/>
      <c r="P45" s="212"/>
      <c r="Q45" s="212"/>
      <c r="R45" s="212"/>
      <c r="S45" s="465">
        <f t="shared" si="3"/>
        <v>0</v>
      </c>
      <c r="T45" s="211"/>
      <c r="U45" s="212"/>
      <c r="V45" s="329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>
      <c r="A46" s="336" t="s">
        <v>266</v>
      </c>
      <c r="B46" s="490" t="s">
        <v>267</v>
      </c>
      <c r="C46" s="211"/>
      <c r="D46" s="212"/>
      <c r="E46" s="212"/>
      <c r="F46" s="212"/>
      <c r="G46" s="212"/>
      <c r="H46" s="212"/>
      <c r="I46" s="466">
        <f t="shared" si="0"/>
        <v>0</v>
      </c>
      <c r="J46" s="330">
        <f t="shared" si="1"/>
        <v>0</v>
      </c>
      <c r="K46" s="330">
        <f t="shared" si="2"/>
        <v>0</v>
      </c>
      <c r="L46" s="212"/>
      <c r="M46" s="212"/>
      <c r="N46" s="212"/>
      <c r="O46" s="212"/>
      <c r="P46" s="212"/>
      <c r="Q46" s="212"/>
      <c r="R46" s="212"/>
      <c r="S46" s="465">
        <f t="shared" si="3"/>
        <v>0</v>
      </c>
      <c r="T46" s="211"/>
      <c r="U46" s="212"/>
      <c r="V46" s="329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>
      <c r="A47" s="115" t="s">
        <v>268</v>
      </c>
      <c r="B47" s="491" t="s">
        <v>269</v>
      </c>
      <c r="C47" s="328">
        <f>C10+C19+C21+C22+C30+C33+C34+C37+C38+C40+C44+C45+C46</f>
        <v>54</v>
      </c>
      <c r="D47" s="328">
        <f t="shared" ref="D47:AD47" si="5">D10+D19+D21+D22+D30+D33+D34+D37+D38+D40+D44+D45+D46</f>
        <v>238</v>
      </c>
      <c r="E47" s="328">
        <f t="shared" si="5"/>
        <v>0</v>
      </c>
      <c r="F47" s="328">
        <f t="shared" si="5"/>
        <v>238</v>
      </c>
      <c r="G47" s="328">
        <f>G10+G19+G21+G22+G30+G33+G34+G37+G38+G40+G44+G45+G46</f>
        <v>54</v>
      </c>
      <c r="H47" s="328">
        <f>H10+H19+H21+H22+H30+H33+H34+H37+H38+H40+H44+H45+H46</f>
        <v>0</v>
      </c>
      <c r="I47" s="328">
        <f>I10+I19+I21+I22+I30+I33+I34+I37+I38+I40+I44+I45+I46</f>
        <v>238</v>
      </c>
      <c r="J47" s="328">
        <f>J10+J19+J21+J22+J30+J33+J34+J37+J38+J40+J44+J45+J46</f>
        <v>292</v>
      </c>
      <c r="K47" s="328">
        <f>K10+K19+K21+K22+K30+K33+K34+K37+K38+K40+K44+K45+K46</f>
        <v>254</v>
      </c>
      <c r="L47" s="328">
        <f t="shared" si="5"/>
        <v>44</v>
      </c>
      <c r="M47" s="328">
        <f t="shared" si="5"/>
        <v>210</v>
      </c>
      <c r="N47" s="328">
        <f t="shared" si="5"/>
        <v>200</v>
      </c>
      <c r="O47" s="328">
        <f t="shared" si="5"/>
        <v>0</v>
      </c>
      <c r="P47" s="328">
        <f t="shared" si="5"/>
        <v>54</v>
      </c>
      <c r="Q47" s="328">
        <f t="shared" si="5"/>
        <v>204</v>
      </c>
      <c r="R47" s="328">
        <f t="shared" si="5"/>
        <v>29</v>
      </c>
      <c r="S47" s="328">
        <f t="shared" si="5"/>
        <v>38</v>
      </c>
      <c r="T47" s="328">
        <f t="shared" si="5"/>
        <v>294</v>
      </c>
      <c r="U47" s="328">
        <f t="shared" si="5"/>
        <v>8</v>
      </c>
      <c r="V47" s="328">
        <f t="shared" si="5"/>
        <v>286</v>
      </c>
      <c r="W47" s="328">
        <f t="shared" si="5"/>
        <v>18</v>
      </c>
      <c r="X47" s="328">
        <f t="shared" si="5"/>
        <v>110</v>
      </c>
      <c r="Y47" s="328">
        <f t="shared" si="5"/>
        <v>65</v>
      </c>
      <c r="Z47" s="328">
        <f t="shared" si="5"/>
        <v>1</v>
      </c>
      <c r="AA47" s="328">
        <f t="shared" si="5"/>
        <v>11</v>
      </c>
      <c r="AB47" s="328">
        <f t="shared" si="5"/>
        <v>157</v>
      </c>
      <c r="AC47" s="328">
        <f t="shared" si="5"/>
        <v>7</v>
      </c>
      <c r="AD47" s="328">
        <f t="shared" si="5"/>
        <v>237</v>
      </c>
    </row>
    <row r="48" spans="1:30">
      <c r="A48" s="116" t="s">
        <v>270</v>
      </c>
      <c r="B48" s="117" t="s">
        <v>271</v>
      </c>
      <c r="C48" s="217">
        <v>6</v>
      </c>
      <c r="D48" s="218">
        <v>12</v>
      </c>
      <c r="E48" s="218"/>
      <c r="F48" s="218">
        <v>12</v>
      </c>
      <c r="G48" s="218"/>
      <c r="H48" s="218"/>
      <c r="I48" s="467">
        <f t="shared" ref="I48:I56" si="6">D48+H48</f>
        <v>12</v>
      </c>
      <c r="J48" s="330">
        <f>I48+C48</f>
        <v>18</v>
      </c>
      <c r="K48" s="330">
        <f>L48+M48</f>
        <v>11</v>
      </c>
      <c r="L48" s="218">
        <v>3</v>
      </c>
      <c r="M48" s="218">
        <v>8</v>
      </c>
      <c r="N48" s="218">
        <v>1</v>
      </c>
      <c r="O48" s="218"/>
      <c r="P48" s="218"/>
      <c r="Q48" s="218">
        <v>3</v>
      </c>
      <c r="R48" s="218">
        <v>4</v>
      </c>
      <c r="S48" s="465">
        <f t="shared" si="3"/>
        <v>7</v>
      </c>
      <c r="T48" s="217">
        <v>5</v>
      </c>
      <c r="U48" s="218"/>
      <c r="V48" s="218">
        <v>3</v>
      </c>
      <c r="W48" s="218"/>
      <c r="X48" s="218"/>
      <c r="Y48" s="218"/>
      <c r="Z48" s="218"/>
      <c r="AA48" s="218">
        <v>3</v>
      </c>
      <c r="AB48" s="218"/>
      <c r="AC48" s="218"/>
      <c r="AD48" s="219"/>
    </row>
    <row r="49" spans="1:30">
      <c r="A49" s="111" t="s">
        <v>272</v>
      </c>
      <c r="B49" s="112" t="s">
        <v>273</v>
      </c>
      <c r="C49" s="210">
        <v>6</v>
      </c>
      <c r="D49" s="209">
        <v>51</v>
      </c>
      <c r="E49" s="209"/>
      <c r="F49" s="209">
        <v>50</v>
      </c>
      <c r="G49" s="209">
        <v>2</v>
      </c>
      <c r="H49" s="209"/>
      <c r="I49" s="329">
        <f t="shared" si="6"/>
        <v>51</v>
      </c>
      <c r="J49" s="330">
        <f t="shared" ref="J49:J56" si="7">I49+C49</f>
        <v>57</v>
      </c>
      <c r="K49" s="330">
        <f t="shared" si="2"/>
        <v>50</v>
      </c>
      <c r="L49" s="209">
        <v>50</v>
      </c>
      <c r="M49" s="209"/>
      <c r="N49" s="209"/>
      <c r="O49" s="209"/>
      <c r="P49" s="209">
        <v>2</v>
      </c>
      <c r="Q49" s="209">
        <v>47</v>
      </c>
      <c r="R49" s="209">
        <v>3</v>
      </c>
      <c r="S49" s="330">
        <f t="shared" si="3"/>
        <v>7</v>
      </c>
      <c r="T49" s="220">
        <v>51</v>
      </c>
      <c r="U49" s="221">
        <v>1</v>
      </c>
      <c r="V49" s="209">
        <v>50</v>
      </c>
      <c r="W49" s="221">
        <v>1</v>
      </c>
      <c r="X49" s="226" t="s">
        <v>22</v>
      </c>
      <c r="Y49" s="226" t="s">
        <v>22</v>
      </c>
      <c r="Z49" s="226" t="s">
        <v>22</v>
      </c>
      <c r="AA49" s="209">
        <v>48</v>
      </c>
      <c r="AB49" s="226" t="s">
        <v>22</v>
      </c>
      <c r="AC49" s="209">
        <v>2</v>
      </c>
      <c r="AD49" s="214"/>
    </row>
    <row r="50" spans="1:30">
      <c r="A50" s="111" t="s">
        <v>274</v>
      </c>
      <c r="B50" s="112" t="s">
        <v>275</v>
      </c>
      <c r="C50" s="210"/>
      <c r="D50" s="209"/>
      <c r="E50" s="209"/>
      <c r="F50" s="209"/>
      <c r="G50" s="209"/>
      <c r="H50" s="209"/>
      <c r="I50" s="329">
        <f t="shared" si="6"/>
        <v>0</v>
      </c>
      <c r="J50" s="330">
        <f t="shared" si="7"/>
        <v>0</v>
      </c>
      <c r="K50" s="330">
        <f t="shared" si="2"/>
        <v>0</v>
      </c>
      <c r="L50" s="209"/>
      <c r="M50" s="209"/>
      <c r="N50" s="209"/>
      <c r="O50" s="209"/>
      <c r="P50" s="209"/>
      <c r="Q50" s="209"/>
      <c r="R50" s="209"/>
      <c r="S50" s="465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>
      <c r="A51" s="111" t="s">
        <v>276</v>
      </c>
      <c r="B51" s="112" t="s">
        <v>277</v>
      </c>
      <c r="C51" s="210"/>
      <c r="D51" s="209"/>
      <c r="E51" s="209"/>
      <c r="F51" s="209"/>
      <c r="G51" s="209"/>
      <c r="H51" s="209"/>
      <c r="I51" s="329">
        <f t="shared" si="6"/>
        <v>0</v>
      </c>
      <c r="J51" s="330">
        <f t="shared" si="7"/>
        <v>0</v>
      </c>
      <c r="K51" s="330">
        <f t="shared" si="2"/>
        <v>0</v>
      </c>
      <c r="L51" s="209"/>
      <c r="M51" s="209"/>
      <c r="N51" s="209"/>
      <c r="O51" s="209"/>
      <c r="P51" s="209"/>
      <c r="Q51" s="209"/>
      <c r="R51" s="209"/>
      <c r="S51" s="465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>
      <c r="A52" s="111" t="s">
        <v>278</v>
      </c>
      <c r="B52" s="112" t="s">
        <v>279</v>
      </c>
      <c r="C52" s="210"/>
      <c r="D52" s="209">
        <v>1</v>
      </c>
      <c r="E52" s="209"/>
      <c r="F52" s="209">
        <v>1</v>
      </c>
      <c r="G52" s="209"/>
      <c r="H52" s="209"/>
      <c r="I52" s="329">
        <f t="shared" si="6"/>
        <v>1</v>
      </c>
      <c r="J52" s="330">
        <f t="shared" si="7"/>
        <v>1</v>
      </c>
      <c r="K52" s="330">
        <f t="shared" si="2"/>
        <v>1</v>
      </c>
      <c r="L52" s="209">
        <v>1</v>
      </c>
      <c r="M52" s="209"/>
      <c r="N52" s="209"/>
      <c r="O52" s="209"/>
      <c r="P52" s="209"/>
      <c r="Q52" s="209"/>
      <c r="R52" s="209"/>
      <c r="S52" s="465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>
      <c r="A53" s="111" t="s">
        <v>280</v>
      </c>
      <c r="B53" s="112" t="s">
        <v>281</v>
      </c>
      <c r="C53" s="210">
        <v>1</v>
      </c>
      <c r="D53" s="209"/>
      <c r="E53" s="209"/>
      <c r="F53" s="209"/>
      <c r="G53" s="209"/>
      <c r="H53" s="209"/>
      <c r="I53" s="329">
        <f t="shared" si="6"/>
        <v>0</v>
      </c>
      <c r="J53" s="330">
        <f t="shared" si="7"/>
        <v>1</v>
      </c>
      <c r="K53" s="330">
        <f t="shared" si="2"/>
        <v>1</v>
      </c>
      <c r="L53" s="209">
        <v>1</v>
      </c>
      <c r="M53" s="209"/>
      <c r="N53" s="209"/>
      <c r="O53" s="209"/>
      <c r="P53" s="209"/>
      <c r="Q53" s="209"/>
      <c r="R53" s="209"/>
      <c r="S53" s="465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>
      <c r="A54" s="111" t="s">
        <v>515</v>
      </c>
      <c r="B54" s="112" t="s">
        <v>282</v>
      </c>
      <c r="C54" s="210"/>
      <c r="D54" s="209"/>
      <c r="E54" s="209"/>
      <c r="F54" s="209"/>
      <c r="G54" s="209"/>
      <c r="H54" s="209"/>
      <c r="I54" s="329">
        <f t="shared" si="6"/>
        <v>0</v>
      </c>
      <c r="J54" s="330">
        <f t="shared" si="7"/>
        <v>0</v>
      </c>
      <c r="K54" s="330">
        <f>L54+M54</f>
        <v>0</v>
      </c>
      <c r="L54" s="209"/>
      <c r="M54" s="209"/>
      <c r="N54" s="209"/>
      <c r="O54" s="209"/>
      <c r="P54" s="209"/>
      <c r="Q54" s="209"/>
      <c r="R54" s="209"/>
      <c r="S54" s="465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>
      <c r="A55" s="111" t="s">
        <v>283</v>
      </c>
      <c r="B55" s="112" t="s">
        <v>284</v>
      </c>
      <c r="C55" s="210">
        <v>1</v>
      </c>
      <c r="D55" s="209">
        <v>298</v>
      </c>
      <c r="E55" s="209"/>
      <c r="F55" s="209">
        <v>298</v>
      </c>
      <c r="G55" s="209"/>
      <c r="H55" s="209"/>
      <c r="I55" s="329">
        <f t="shared" si="6"/>
        <v>298</v>
      </c>
      <c r="J55" s="330">
        <f t="shared" si="7"/>
        <v>299</v>
      </c>
      <c r="K55" s="330">
        <f t="shared" si="2"/>
        <v>298</v>
      </c>
      <c r="L55" s="209">
        <v>283</v>
      </c>
      <c r="M55" s="209">
        <v>15</v>
      </c>
      <c r="N55" s="209"/>
      <c r="O55" s="209"/>
      <c r="P55" s="209"/>
      <c r="Q55" s="209">
        <v>299</v>
      </c>
      <c r="R55" s="209">
        <v>8</v>
      </c>
      <c r="S55" s="465">
        <f t="shared" si="3"/>
        <v>1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>
      <c r="A56" s="122" t="s">
        <v>533</v>
      </c>
      <c r="B56" s="123" t="s">
        <v>285</v>
      </c>
      <c r="C56" s="211"/>
      <c r="D56" s="212"/>
      <c r="E56" s="212"/>
      <c r="F56" s="212"/>
      <c r="G56" s="212"/>
      <c r="H56" s="212"/>
      <c r="I56" s="466">
        <f t="shared" si="6"/>
        <v>0</v>
      </c>
      <c r="J56" s="337">
        <f t="shared" si="7"/>
        <v>0</v>
      </c>
      <c r="K56" s="337">
        <f t="shared" si="2"/>
        <v>0</v>
      </c>
      <c r="L56" s="212"/>
      <c r="M56" s="212"/>
      <c r="N56" s="212"/>
      <c r="O56" s="212"/>
      <c r="P56" s="212"/>
      <c r="Q56" s="212"/>
      <c r="R56" s="212"/>
      <c r="S56" s="465">
        <f t="shared" si="3"/>
        <v>0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>
      <c r="A57" s="661" t="s">
        <v>569</v>
      </c>
      <c r="B57" s="662"/>
      <c r="C57" s="328">
        <f>SUM(C50:C56)</f>
        <v>2</v>
      </c>
      <c r="D57" s="328">
        <f t="shared" ref="D57:I57" si="8">SUM(D50:D56)</f>
        <v>299</v>
      </c>
      <c r="E57" s="468">
        <f t="shared" si="8"/>
        <v>0</v>
      </c>
      <c r="F57" s="468">
        <f t="shared" si="8"/>
        <v>299</v>
      </c>
      <c r="G57" s="468">
        <f t="shared" si="8"/>
        <v>0</v>
      </c>
      <c r="H57" s="468">
        <f t="shared" si="8"/>
        <v>0</v>
      </c>
      <c r="I57" s="328">
        <f t="shared" si="8"/>
        <v>299</v>
      </c>
      <c r="J57" s="328">
        <f>SUM(J47:J56)</f>
        <v>668</v>
      </c>
      <c r="K57" s="328">
        <f>SUM(K47:K56)</f>
        <v>615</v>
      </c>
      <c r="L57" s="468">
        <f>SUM(L50:L56)</f>
        <v>285</v>
      </c>
      <c r="M57" s="468">
        <f t="shared" ref="M57:R57" si="9">SUM(M50:M56)</f>
        <v>15</v>
      </c>
      <c r="N57" s="468">
        <f t="shared" si="9"/>
        <v>0</v>
      </c>
      <c r="O57" s="468">
        <f>SUM(O50:O56)</f>
        <v>0</v>
      </c>
      <c r="P57" s="468">
        <f t="shared" si="9"/>
        <v>0</v>
      </c>
      <c r="Q57" s="468">
        <f t="shared" si="9"/>
        <v>299</v>
      </c>
      <c r="R57" s="468">
        <f t="shared" si="9"/>
        <v>8</v>
      </c>
      <c r="S57" s="328">
        <f>SUM(S50:S56)</f>
        <v>1</v>
      </c>
      <c r="T57" s="469">
        <f t="shared" ref="T57:AD57" si="10">SUM(T47:T56)</f>
        <v>350</v>
      </c>
      <c r="U57" s="470">
        <f t="shared" si="10"/>
        <v>9</v>
      </c>
      <c r="V57" s="470">
        <f t="shared" si="10"/>
        <v>339</v>
      </c>
      <c r="W57" s="470">
        <f t="shared" si="10"/>
        <v>19</v>
      </c>
      <c r="X57" s="470">
        <f t="shared" si="10"/>
        <v>110</v>
      </c>
      <c r="Y57" s="470">
        <f t="shared" si="10"/>
        <v>65</v>
      </c>
      <c r="Z57" s="470">
        <f t="shared" si="10"/>
        <v>1</v>
      </c>
      <c r="AA57" s="470">
        <f t="shared" si="10"/>
        <v>62</v>
      </c>
      <c r="AB57" s="470">
        <f t="shared" si="10"/>
        <v>157</v>
      </c>
      <c r="AC57" s="470">
        <f t="shared" si="10"/>
        <v>9</v>
      </c>
      <c r="AD57" s="471">
        <f t="shared" si="10"/>
        <v>237</v>
      </c>
    </row>
    <row r="58" spans="1:30">
      <c r="A58" s="124"/>
      <c r="B58" s="125"/>
      <c r="C58" s="472"/>
      <c r="D58" s="472"/>
      <c r="E58" s="472"/>
      <c r="F58" s="472"/>
      <c r="I58" s="473"/>
      <c r="J58" s="472"/>
      <c r="K58" s="472"/>
      <c r="L58" s="472"/>
      <c r="M58" s="472"/>
      <c r="N58" s="472"/>
      <c r="O58" s="472"/>
      <c r="P58" s="472"/>
      <c r="Q58" s="472"/>
      <c r="R58" s="474"/>
      <c r="S58" s="474"/>
      <c r="T58" s="474"/>
      <c r="U58" s="474"/>
      <c r="V58" s="474"/>
      <c r="W58" s="474"/>
      <c r="X58" s="474"/>
      <c r="Y58" s="474"/>
      <c r="Z58" s="474"/>
      <c r="AA58" s="474" t="s">
        <v>286</v>
      </c>
      <c r="AB58" s="474"/>
    </row>
    <row r="59" spans="1:30">
      <c r="A59" s="126" t="s">
        <v>159</v>
      </c>
      <c r="B59" s="127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108"/>
      <c r="O59" s="108"/>
      <c r="P59" s="472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</row>
    <row r="60" spans="1:30">
      <c r="A60" s="648"/>
      <c r="B60" s="650" t="s">
        <v>83</v>
      </c>
      <c r="C60" s="652" t="s">
        <v>287</v>
      </c>
      <c r="D60" s="652" t="s">
        <v>288</v>
      </c>
      <c r="E60" s="654" t="s">
        <v>289</v>
      </c>
      <c r="F60" s="657" t="s">
        <v>0</v>
      </c>
      <c r="G60" s="658"/>
      <c r="H60" s="658"/>
      <c r="I60" s="658"/>
      <c r="J60" s="658"/>
      <c r="K60" s="625" t="s">
        <v>290</v>
      </c>
      <c r="L60" s="108"/>
      <c r="M60" s="472"/>
      <c r="N60" s="472"/>
      <c r="O60" s="472"/>
      <c r="P60" s="472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</row>
    <row r="61" spans="1:30" ht="67.5" customHeight="1">
      <c r="A61" s="649"/>
      <c r="B61" s="651"/>
      <c r="C61" s="653"/>
      <c r="D61" s="653"/>
      <c r="E61" s="655"/>
      <c r="F61" s="521" t="s">
        <v>189</v>
      </c>
      <c r="G61" s="520" t="s">
        <v>291</v>
      </c>
      <c r="H61" s="520" t="s">
        <v>292</v>
      </c>
      <c r="I61" s="520" t="s">
        <v>293</v>
      </c>
      <c r="J61" s="520" t="s">
        <v>294</v>
      </c>
      <c r="K61" s="626"/>
      <c r="L61" s="472"/>
      <c r="M61" s="472"/>
      <c r="N61" s="472"/>
      <c r="O61" s="472"/>
      <c r="P61" s="472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</row>
    <row r="62" spans="1:30">
      <c r="A62" s="492" t="s">
        <v>49</v>
      </c>
      <c r="B62" s="492" t="s">
        <v>50</v>
      </c>
      <c r="C62" s="493">
        <v>1</v>
      </c>
      <c r="D62" s="493">
        <v>2</v>
      </c>
      <c r="E62" s="493">
        <v>3</v>
      </c>
      <c r="F62" s="493">
        <v>4</v>
      </c>
      <c r="G62" s="493">
        <v>5</v>
      </c>
      <c r="H62" s="493">
        <v>6</v>
      </c>
      <c r="I62" s="493">
        <v>7</v>
      </c>
      <c r="J62" s="493">
        <v>8</v>
      </c>
      <c r="K62" s="493">
        <v>9</v>
      </c>
      <c r="L62" s="472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>
      <c r="A63" s="131" t="s">
        <v>295</v>
      </c>
      <c r="B63" s="132" t="s">
        <v>296</v>
      </c>
      <c r="C63" s="109">
        <v>47</v>
      </c>
      <c r="D63" s="109">
        <v>133</v>
      </c>
      <c r="E63" s="330">
        <f t="shared" ref="E63:E78" si="11">C63+D63</f>
        <v>180</v>
      </c>
      <c r="F63" s="330">
        <f>G63+H63+I63+J63</f>
        <v>153</v>
      </c>
      <c r="G63" s="109">
        <v>52</v>
      </c>
      <c r="H63" s="109">
        <v>13</v>
      </c>
      <c r="I63" s="109">
        <v>79</v>
      </c>
      <c r="J63" s="109">
        <v>9</v>
      </c>
      <c r="K63" s="330">
        <f>E63-F63</f>
        <v>27</v>
      </c>
      <c r="L63" s="138"/>
      <c r="M63" s="475"/>
      <c r="N63" s="475"/>
      <c r="O63" s="475"/>
      <c r="P63" s="475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>
      <c r="A64" s="134" t="s">
        <v>297</v>
      </c>
      <c r="B64" s="135" t="s">
        <v>298</v>
      </c>
      <c r="C64" s="109">
        <v>7</v>
      </c>
      <c r="D64" s="109">
        <v>18</v>
      </c>
      <c r="E64" s="330">
        <f t="shared" si="11"/>
        <v>25</v>
      </c>
      <c r="F64" s="330">
        <f t="shared" ref="F64:F78" si="12">G64+H64+I64+J64</f>
        <v>20</v>
      </c>
      <c r="G64" s="109">
        <v>3</v>
      </c>
      <c r="H64" s="109"/>
      <c r="I64" s="109">
        <v>17</v>
      </c>
      <c r="J64" s="109"/>
      <c r="K64" s="476">
        <f t="shared" ref="K64:K78" si="13">E64-F64</f>
        <v>5</v>
      </c>
      <c r="L64" s="138"/>
      <c r="M64" s="473"/>
      <c r="N64" s="473"/>
      <c r="O64" s="473"/>
      <c r="P64" s="473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</row>
    <row r="65" spans="1:28">
      <c r="A65" s="134" t="s">
        <v>299</v>
      </c>
      <c r="B65" s="132" t="s">
        <v>300</v>
      </c>
      <c r="C65" s="109"/>
      <c r="D65" s="109">
        <v>1</v>
      </c>
      <c r="E65" s="330">
        <f t="shared" si="11"/>
        <v>1</v>
      </c>
      <c r="F65" s="330">
        <f t="shared" si="12"/>
        <v>0</v>
      </c>
      <c r="G65" s="109"/>
      <c r="H65" s="109"/>
      <c r="I65" s="109"/>
      <c r="J65" s="109"/>
      <c r="K65" s="476">
        <f t="shared" si="13"/>
        <v>1</v>
      </c>
      <c r="L65" s="138"/>
      <c r="M65" s="475"/>
      <c r="N65" s="475"/>
      <c r="O65" s="475"/>
      <c r="P65" s="475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</row>
    <row r="66" spans="1:28">
      <c r="A66" s="134" t="s">
        <v>301</v>
      </c>
      <c r="B66" s="132" t="s">
        <v>302</v>
      </c>
      <c r="C66" s="109">
        <v>13</v>
      </c>
      <c r="D66" s="109">
        <v>50</v>
      </c>
      <c r="E66" s="330">
        <f t="shared" si="11"/>
        <v>63</v>
      </c>
      <c r="F66" s="330">
        <f t="shared" si="12"/>
        <v>55</v>
      </c>
      <c r="G66" s="109">
        <v>18</v>
      </c>
      <c r="H66" s="109">
        <v>4</v>
      </c>
      <c r="I66" s="109">
        <v>28</v>
      </c>
      <c r="J66" s="109">
        <v>5</v>
      </c>
      <c r="K66" s="476">
        <f t="shared" si="13"/>
        <v>8</v>
      </c>
      <c r="L66" s="138"/>
      <c r="M66" s="475"/>
      <c r="N66" s="475"/>
      <c r="O66" s="475"/>
      <c r="P66" s="475"/>
      <c r="Q66" s="477"/>
      <c r="R66" s="477"/>
      <c r="S66" s="477"/>
      <c r="T66" s="477"/>
      <c r="U66" s="477"/>
      <c r="V66" s="477"/>
      <c r="W66" s="477"/>
      <c r="X66" s="477"/>
      <c r="Y66" s="477"/>
      <c r="Z66" s="477"/>
      <c r="AA66" s="477"/>
    </row>
    <row r="67" spans="1:28">
      <c r="A67" s="134" t="s">
        <v>303</v>
      </c>
      <c r="B67" s="132" t="s">
        <v>304</v>
      </c>
      <c r="C67" s="109"/>
      <c r="D67" s="109"/>
      <c r="E67" s="330">
        <f t="shared" si="11"/>
        <v>0</v>
      </c>
      <c r="F67" s="330">
        <f t="shared" si="12"/>
        <v>0</v>
      </c>
      <c r="G67" s="109"/>
      <c r="H67" s="109"/>
      <c r="I67" s="109"/>
      <c r="J67" s="109"/>
      <c r="K67" s="476">
        <f t="shared" si="13"/>
        <v>0</v>
      </c>
      <c r="L67" s="138"/>
      <c r="M67" s="475"/>
      <c r="N67" s="475"/>
      <c r="O67" s="475"/>
      <c r="P67" s="475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</row>
    <row r="68" spans="1:28">
      <c r="A68" s="134" t="s">
        <v>517</v>
      </c>
      <c r="B68" s="132" t="s">
        <v>305</v>
      </c>
      <c r="C68" s="109"/>
      <c r="D68" s="109"/>
      <c r="E68" s="330">
        <f t="shared" si="11"/>
        <v>0</v>
      </c>
      <c r="F68" s="330">
        <f t="shared" si="12"/>
        <v>0</v>
      </c>
      <c r="G68" s="109"/>
      <c r="H68" s="109"/>
      <c r="I68" s="109"/>
      <c r="J68" s="109"/>
      <c r="K68" s="476">
        <f t="shared" si="13"/>
        <v>0</v>
      </c>
      <c r="L68" s="138"/>
      <c r="M68" s="475"/>
      <c r="N68" s="475"/>
      <c r="O68" s="475"/>
      <c r="P68" s="475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</row>
    <row r="69" spans="1:28">
      <c r="A69" s="134" t="s">
        <v>306</v>
      </c>
      <c r="B69" s="132" t="s">
        <v>307</v>
      </c>
      <c r="C69" s="109"/>
      <c r="D69" s="109"/>
      <c r="E69" s="330">
        <f t="shared" si="11"/>
        <v>0</v>
      </c>
      <c r="F69" s="330">
        <f t="shared" si="12"/>
        <v>0</v>
      </c>
      <c r="G69" s="109"/>
      <c r="H69" s="109"/>
      <c r="I69" s="109"/>
      <c r="J69" s="109"/>
      <c r="K69" s="476">
        <f t="shared" si="13"/>
        <v>0</v>
      </c>
      <c r="L69" s="138"/>
      <c r="M69" s="475"/>
      <c r="N69" s="475"/>
      <c r="O69" s="475"/>
      <c r="P69" s="475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</row>
    <row r="70" spans="1:28">
      <c r="A70" s="134" t="s">
        <v>516</v>
      </c>
      <c r="B70" s="132" t="s">
        <v>308</v>
      </c>
      <c r="C70" s="109"/>
      <c r="D70" s="109"/>
      <c r="E70" s="330">
        <f t="shared" si="11"/>
        <v>0</v>
      </c>
      <c r="F70" s="330">
        <f t="shared" si="12"/>
        <v>0</v>
      </c>
      <c r="G70" s="109"/>
      <c r="H70" s="109"/>
      <c r="I70" s="109"/>
      <c r="J70" s="109"/>
      <c r="K70" s="476">
        <f t="shared" si="13"/>
        <v>0</v>
      </c>
      <c r="L70" s="138"/>
      <c r="M70" s="475"/>
      <c r="N70" s="475"/>
      <c r="O70" s="475"/>
      <c r="P70" s="475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</row>
    <row r="71" spans="1:28">
      <c r="A71" s="136" t="s">
        <v>309</v>
      </c>
      <c r="B71" s="132" t="s">
        <v>310</v>
      </c>
      <c r="C71" s="109"/>
      <c r="D71" s="109"/>
      <c r="E71" s="330">
        <f t="shared" si="11"/>
        <v>0</v>
      </c>
      <c r="F71" s="330">
        <f t="shared" si="12"/>
        <v>0</v>
      </c>
      <c r="G71" s="109"/>
      <c r="H71" s="109"/>
      <c r="I71" s="109"/>
      <c r="J71" s="109"/>
      <c r="K71" s="476">
        <f t="shared" si="13"/>
        <v>0</v>
      </c>
      <c r="L71" s="138"/>
      <c r="M71" s="475"/>
      <c r="N71" s="475"/>
      <c r="O71" s="475"/>
      <c r="P71" s="475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</row>
    <row r="72" spans="1:28">
      <c r="A72" s="136" t="s">
        <v>311</v>
      </c>
      <c r="B72" s="132" t="s">
        <v>312</v>
      </c>
      <c r="C72" s="109"/>
      <c r="D72" s="109"/>
      <c r="E72" s="330">
        <f t="shared" si="11"/>
        <v>0</v>
      </c>
      <c r="F72" s="330">
        <f t="shared" si="12"/>
        <v>0</v>
      </c>
      <c r="G72" s="109"/>
      <c r="H72" s="109"/>
      <c r="I72" s="109"/>
      <c r="J72" s="109"/>
      <c r="K72" s="476">
        <f t="shared" si="13"/>
        <v>0</v>
      </c>
      <c r="L72" s="138"/>
      <c r="M72" s="475"/>
      <c r="N72" s="475"/>
      <c r="O72" s="475"/>
      <c r="P72" s="475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</row>
    <row r="73" spans="1:28">
      <c r="A73" s="134" t="s">
        <v>313</v>
      </c>
      <c r="B73" s="132" t="s">
        <v>314</v>
      </c>
      <c r="C73" s="109"/>
      <c r="D73" s="109"/>
      <c r="E73" s="330">
        <f t="shared" si="11"/>
        <v>0</v>
      </c>
      <c r="F73" s="330">
        <f t="shared" si="12"/>
        <v>0</v>
      </c>
      <c r="G73" s="109"/>
      <c r="H73" s="109"/>
      <c r="I73" s="109"/>
      <c r="J73" s="109"/>
      <c r="K73" s="476">
        <f t="shared" si="13"/>
        <v>0</v>
      </c>
      <c r="L73" s="138"/>
      <c r="M73" s="475"/>
      <c r="N73" s="475"/>
      <c r="O73" s="475"/>
      <c r="P73" s="475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</row>
    <row r="74" spans="1:28">
      <c r="A74" s="134" t="s">
        <v>315</v>
      </c>
      <c r="B74" s="132" t="s">
        <v>316</v>
      </c>
      <c r="C74" s="109"/>
      <c r="D74" s="109"/>
      <c r="E74" s="330">
        <f t="shared" si="11"/>
        <v>0</v>
      </c>
      <c r="F74" s="330">
        <f t="shared" si="12"/>
        <v>0</v>
      </c>
      <c r="G74" s="109"/>
      <c r="H74" s="109"/>
      <c r="I74" s="109"/>
      <c r="J74" s="109"/>
      <c r="K74" s="476">
        <f t="shared" si="13"/>
        <v>0</v>
      </c>
      <c r="L74" s="138"/>
      <c r="M74" s="475"/>
      <c r="N74" s="475"/>
      <c r="O74" s="475"/>
      <c r="P74" s="475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</row>
    <row r="75" spans="1:28">
      <c r="A75" s="134" t="s">
        <v>317</v>
      </c>
      <c r="B75" s="132" t="s">
        <v>318</v>
      </c>
      <c r="C75" s="109"/>
      <c r="D75" s="109"/>
      <c r="E75" s="330">
        <f t="shared" si="11"/>
        <v>0</v>
      </c>
      <c r="F75" s="330">
        <f t="shared" si="12"/>
        <v>0</v>
      </c>
      <c r="G75" s="109"/>
      <c r="H75" s="109"/>
      <c r="I75" s="109"/>
      <c r="J75" s="109"/>
      <c r="K75" s="476">
        <f t="shared" si="13"/>
        <v>0</v>
      </c>
      <c r="L75" s="138"/>
      <c r="M75" s="475"/>
      <c r="N75" s="475"/>
      <c r="O75" s="475"/>
      <c r="P75" s="475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</row>
    <row r="76" spans="1:28">
      <c r="A76" s="134" t="s">
        <v>319</v>
      </c>
      <c r="B76" s="132" t="s">
        <v>320</v>
      </c>
      <c r="C76" s="109"/>
      <c r="D76" s="109"/>
      <c r="E76" s="330">
        <f t="shared" si="11"/>
        <v>0</v>
      </c>
      <c r="F76" s="330">
        <f t="shared" si="12"/>
        <v>0</v>
      </c>
      <c r="G76" s="109"/>
      <c r="H76" s="109"/>
      <c r="I76" s="109"/>
      <c r="J76" s="109"/>
      <c r="K76" s="476">
        <f t="shared" si="13"/>
        <v>0</v>
      </c>
      <c r="L76" s="138"/>
      <c r="M76" s="475"/>
      <c r="N76" s="475"/>
      <c r="O76" s="475"/>
      <c r="P76" s="475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</row>
    <row r="77" spans="1:28">
      <c r="A77" s="134" t="s">
        <v>321</v>
      </c>
      <c r="B77" s="132" t="s">
        <v>322</v>
      </c>
      <c r="C77" s="109"/>
      <c r="D77" s="109">
        <v>9</v>
      </c>
      <c r="E77" s="330">
        <f t="shared" si="11"/>
        <v>9</v>
      </c>
      <c r="F77" s="330">
        <f t="shared" si="12"/>
        <v>9</v>
      </c>
      <c r="G77" s="109">
        <v>9</v>
      </c>
      <c r="H77" s="109"/>
      <c r="I77" s="109"/>
      <c r="J77" s="109"/>
      <c r="K77" s="476">
        <f>E77-F77</f>
        <v>0</v>
      </c>
      <c r="L77" s="138"/>
      <c r="M77" s="475"/>
      <c r="N77" s="475"/>
      <c r="O77" s="475"/>
      <c r="P77" s="475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</row>
    <row r="78" spans="1:28">
      <c r="A78" s="134" t="s">
        <v>518</v>
      </c>
      <c r="B78" s="132" t="s">
        <v>323</v>
      </c>
      <c r="C78" s="109"/>
      <c r="D78" s="109"/>
      <c r="E78" s="330">
        <f t="shared" si="11"/>
        <v>0</v>
      </c>
      <c r="F78" s="330">
        <f t="shared" si="12"/>
        <v>0</v>
      </c>
      <c r="G78" s="109"/>
      <c r="H78" s="109"/>
      <c r="I78" s="109"/>
      <c r="J78" s="109"/>
      <c r="K78" s="476">
        <f t="shared" si="13"/>
        <v>0</v>
      </c>
      <c r="L78" s="138"/>
      <c r="M78" s="475"/>
      <c r="N78" s="475"/>
      <c r="O78" s="475"/>
      <c r="P78" s="475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</row>
    <row r="79" spans="1:28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5"/>
      <c r="O79" s="475"/>
      <c r="P79" s="475"/>
      <c r="Q79" s="475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</row>
    <row r="80" spans="1:28">
      <c r="A80" s="126" t="s">
        <v>324</v>
      </c>
      <c r="B80" s="139"/>
      <c r="C80" s="475"/>
      <c r="D80" s="475"/>
      <c r="E80" s="475"/>
      <c r="F80" s="140"/>
      <c r="G80" s="140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</row>
    <row r="81" spans="1:28" ht="25.5">
      <c r="A81" s="141"/>
      <c r="B81" s="142" t="s">
        <v>325</v>
      </c>
      <c r="C81" s="130" t="s">
        <v>12</v>
      </c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</row>
    <row r="82" spans="1:28">
      <c r="A82" s="129" t="s">
        <v>49</v>
      </c>
      <c r="B82" s="129" t="s">
        <v>50</v>
      </c>
      <c r="C82" s="143" t="s">
        <v>326</v>
      </c>
      <c r="D82" s="475"/>
      <c r="E82" s="475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5"/>
      <c r="Q82" s="475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</row>
    <row r="83" spans="1:28">
      <c r="A83" s="134" t="s">
        <v>327</v>
      </c>
      <c r="B83" s="132" t="s">
        <v>328</v>
      </c>
      <c r="C83" s="227">
        <v>564</v>
      </c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</row>
    <row r="84" spans="1:28">
      <c r="A84" s="134" t="s">
        <v>329</v>
      </c>
      <c r="B84" s="132" t="s">
        <v>330</v>
      </c>
      <c r="C84" s="144">
        <v>498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</row>
    <row r="85" spans="1:28">
      <c r="A85" s="134" t="s">
        <v>331</v>
      </c>
      <c r="B85" s="132" t="s">
        <v>332</v>
      </c>
      <c r="C85" s="144">
        <v>300</v>
      </c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</row>
    <row r="86" spans="1:28">
      <c r="A86" s="377" t="s">
        <v>329</v>
      </c>
      <c r="B86" s="132" t="s">
        <v>333</v>
      </c>
      <c r="C86" s="144">
        <v>204</v>
      </c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</row>
    <row r="87" spans="1:28">
      <c r="A87" s="134" t="s">
        <v>334</v>
      </c>
      <c r="B87" s="132" t="s">
        <v>335</v>
      </c>
      <c r="C87" s="144">
        <v>3</v>
      </c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</row>
    <row r="88" spans="1:28">
      <c r="A88" s="134" t="s">
        <v>336</v>
      </c>
      <c r="B88" s="132" t="s">
        <v>337</v>
      </c>
      <c r="C88" s="144">
        <v>7</v>
      </c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</row>
    <row r="89" spans="1:28" ht="23.25" customHeight="1">
      <c r="A89" s="145" t="s">
        <v>338</v>
      </c>
      <c r="B89" s="132" t="s">
        <v>339</v>
      </c>
      <c r="C89" s="144">
        <v>0</v>
      </c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</row>
    <row r="90" spans="1:28">
      <c r="A90" s="134" t="s">
        <v>519</v>
      </c>
      <c r="B90" s="132" t="s">
        <v>340</v>
      </c>
      <c r="C90" s="144">
        <v>8</v>
      </c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</row>
    <row r="91" spans="1:28">
      <c r="A91" s="146" t="s">
        <v>341</v>
      </c>
      <c r="B91" s="139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</row>
    <row r="92" spans="1:28" ht="25.5">
      <c r="A92" s="134"/>
      <c r="B92" s="142" t="s">
        <v>325</v>
      </c>
      <c r="C92" s="130" t="s">
        <v>12</v>
      </c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</row>
    <row r="93" spans="1:28">
      <c r="A93" s="129" t="s">
        <v>49</v>
      </c>
      <c r="B93" s="129" t="s">
        <v>50</v>
      </c>
      <c r="C93" s="143" t="s">
        <v>326</v>
      </c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</row>
    <row r="94" spans="1:28" ht="25.5" customHeight="1">
      <c r="A94" s="142" t="s">
        <v>531</v>
      </c>
      <c r="B94" s="134" t="s">
        <v>286</v>
      </c>
      <c r="C94" s="147"/>
      <c r="D94" s="475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5" t="s">
        <v>60</v>
      </c>
      <c r="Q94" s="565"/>
      <c r="R94" s="565"/>
      <c r="S94" s="565"/>
      <c r="T94" s="565"/>
      <c r="U94" s="565"/>
      <c r="V94" s="565"/>
      <c r="W94" s="148"/>
      <c r="X94" s="148"/>
      <c r="Y94" s="477"/>
      <c r="Z94" s="477"/>
      <c r="AA94" s="477"/>
      <c r="AB94" s="477"/>
    </row>
    <row r="95" spans="1:28">
      <c r="A95" s="134" t="s">
        <v>342</v>
      </c>
      <c r="B95" s="132" t="s">
        <v>343</v>
      </c>
      <c r="C95" s="144">
        <v>42</v>
      </c>
      <c r="D95" s="475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7"/>
      <c r="Z95" s="477"/>
      <c r="AA95" s="477"/>
      <c r="AB95" s="477"/>
    </row>
    <row r="96" spans="1:28">
      <c r="A96" s="134" t="s">
        <v>344</v>
      </c>
      <c r="B96" s="132" t="s">
        <v>345</v>
      </c>
      <c r="C96" s="144">
        <v>6</v>
      </c>
      <c r="D96" s="475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7"/>
      <c r="Z96" s="477"/>
      <c r="AA96" s="477"/>
      <c r="AB96" s="477"/>
    </row>
    <row r="97" spans="1:28">
      <c r="A97" s="134" t="s">
        <v>346</v>
      </c>
      <c r="B97" s="132" t="s">
        <v>347</v>
      </c>
      <c r="C97" s="144">
        <v>21</v>
      </c>
      <c r="D97" s="475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7"/>
      <c r="Z97" s="477"/>
      <c r="AA97" s="477"/>
      <c r="AB97" s="477"/>
    </row>
    <row r="98" spans="1:28">
      <c r="A98" s="134" t="s">
        <v>348</v>
      </c>
      <c r="B98" s="132" t="s">
        <v>349</v>
      </c>
      <c r="C98" s="144">
        <v>13</v>
      </c>
      <c r="D98" s="475"/>
      <c r="E98" s="133"/>
      <c r="F98" s="376" t="s">
        <v>621</v>
      </c>
      <c r="G98" s="376"/>
      <c r="H98" s="375"/>
      <c r="I98" s="375"/>
      <c r="J98" s="375"/>
      <c r="K98" s="375"/>
      <c r="L98" s="375"/>
      <c r="M98" s="149" t="s">
        <v>350</v>
      </c>
      <c r="N98" s="375"/>
      <c r="O98" s="375"/>
      <c r="P98" s="133"/>
      <c r="Q98" s="133"/>
      <c r="R98" s="148"/>
      <c r="S98" s="148"/>
      <c r="T98" s="148"/>
      <c r="U98" s="148"/>
      <c r="V98" s="148"/>
      <c r="W98" s="148"/>
      <c r="X98" s="148"/>
      <c r="Y98" s="477"/>
      <c r="Z98" s="477"/>
      <c r="AA98" s="477"/>
      <c r="AB98" s="477"/>
    </row>
    <row r="99" spans="1:28" ht="27" customHeight="1">
      <c r="A99" s="145" t="s">
        <v>532</v>
      </c>
      <c r="B99" s="132" t="s">
        <v>351</v>
      </c>
      <c r="C99" s="144">
        <v>17</v>
      </c>
      <c r="D99" s="475"/>
      <c r="E99" s="133"/>
      <c r="F99" s="376" t="s">
        <v>622</v>
      </c>
      <c r="G99" s="376"/>
      <c r="H99" s="375"/>
      <c r="I99" s="375"/>
      <c r="J99" s="375"/>
      <c r="K99" s="375"/>
      <c r="L99" s="375"/>
      <c r="M99" s="375"/>
      <c r="N99" s="375"/>
      <c r="O99" s="375"/>
      <c r="P99" s="133"/>
      <c r="Q99" s="133"/>
      <c r="R99" s="148"/>
      <c r="S99" s="148"/>
      <c r="T99" s="148"/>
      <c r="U99" s="148"/>
      <c r="V99" s="148"/>
      <c r="W99" s="148"/>
      <c r="X99" s="148"/>
      <c r="Y99" s="477"/>
      <c r="Z99" s="477"/>
      <c r="AA99" s="477"/>
      <c r="AB99" s="477"/>
    </row>
    <row r="100" spans="1:28">
      <c r="A100" s="139"/>
      <c r="B100" s="139"/>
      <c r="C100" s="475"/>
      <c r="D100" s="475"/>
      <c r="E100" s="133"/>
      <c r="F100" s="133"/>
      <c r="G100" s="133"/>
      <c r="H100" s="133"/>
      <c r="I100" s="133"/>
      <c r="J100" s="133"/>
      <c r="K100" s="133"/>
      <c r="L100" s="133"/>
      <c r="M100" s="149" t="s">
        <v>352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7"/>
      <c r="Z100" s="477"/>
      <c r="AA100" s="477"/>
      <c r="AB100" s="477"/>
    </row>
    <row r="101" spans="1:28">
      <c r="A101" s="126" t="s">
        <v>353</v>
      </c>
      <c r="B101" s="139"/>
      <c r="C101" s="475"/>
      <c r="D101" s="475"/>
      <c r="E101" s="133"/>
      <c r="F101" s="656" t="s">
        <v>623</v>
      </c>
      <c r="G101" s="656"/>
      <c r="H101" s="149"/>
      <c r="I101" s="149"/>
      <c r="J101" s="133"/>
      <c r="K101" s="375"/>
      <c r="L101" s="375"/>
      <c r="M101" s="375"/>
      <c r="N101" s="375"/>
      <c r="O101" s="375"/>
      <c r="P101" s="133"/>
      <c r="Q101" s="133"/>
      <c r="R101" s="148"/>
      <c r="S101" s="148"/>
      <c r="T101" s="148"/>
      <c r="U101" s="148"/>
      <c r="V101" s="148"/>
      <c r="W101" s="148"/>
      <c r="X101" s="148"/>
      <c r="Y101" s="477"/>
      <c r="Z101" s="477"/>
      <c r="AA101" s="477"/>
      <c r="AB101" s="477"/>
    </row>
    <row r="102" spans="1:28" ht="25.5">
      <c r="A102" s="134"/>
      <c r="B102" s="142" t="s">
        <v>325</v>
      </c>
      <c r="C102" s="130" t="s">
        <v>12</v>
      </c>
      <c r="D102" s="475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7"/>
      <c r="Z102" s="477"/>
      <c r="AA102" s="477"/>
      <c r="AB102" s="477"/>
    </row>
    <row r="103" spans="1:28">
      <c r="A103" s="129" t="s">
        <v>49</v>
      </c>
      <c r="B103" s="129" t="s">
        <v>50</v>
      </c>
      <c r="C103" s="143" t="s">
        <v>326</v>
      </c>
      <c r="D103" s="475"/>
      <c r="E103" s="133"/>
      <c r="F103" s="128"/>
      <c r="G103" s="149"/>
      <c r="H103" s="149"/>
      <c r="I103" s="149"/>
      <c r="J103" s="149"/>
      <c r="K103" s="375"/>
      <c r="L103" s="375"/>
      <c r="M103" s="375"/>
      <c r="N103" s="375"/>
      <c r="O103" s="375"/>
      <c r="P103" s="133"/>
      <c r="Q103" s="133"/>
      <c r="R103" s="148"/>
      <c r="S103" s="148"/>
      <c r="T103" s="148"/>
      <c r="U103" s="148"/>
      <c r="V103" s="148"/>
      <c r="W103" s="148"/>
      <c r="X103" s="148"/>
      <c r="Y103" s="477"/>
      <c r="Z103" s="477"/>
      <c r="AA103" s="477"/>
      <c r="AB103" s="477"/>
    </row>
    <row r="104" spans="1:28">
      <c r="A104" s="134" t="s">
        <v>354</v>
      </c>
      <c r="B104" s="132" t="s">
        <v>355</v>
      </c>
      <c r="C104" s="227">
        <v>4603</v>
      </c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</row>
    <row r="105" spans="1:28">
      <c r="A105" s="134" t="s">
        <v>356</v>
      </c>
      <c r="B105" s="132" t="s">
        <v>328</v>
      </c>
      <c r="C105" s="227">
        <v>1206</v>
      </c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</row>
    <row r="106" spans="1:28">
      <c r="A106" s="124"/>
      <c r="B106" s="137"/>
      <c r="C106" s="138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</row>
    <row r="107" spans="1:28">
      <c r="A107" s="126" t="s">
        <v>357</v>
      </c>
      <c r="B107" s="139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</row>
    <row r="108" spans="1:28">
      <c r="A108" s="134" t="s">
        <v>358</v>
      </c>
      <c r="B108" s="150"/>
      <c r="C108" s="130" t="s">
        <v>12</v>
      </c>
      <c r="D108" s="475"/>
      <c r="E108" s="475"/>
      <c r="F108" s="108"/>
      <c r="G108" s="108"/>
      <c r="H108" s="639"/>
      <c r="I108" s="639"/>
      <c r="J108" s="639"/>
      <c r="K108" s="481"/>
      <c r="L108" s="646"/>
      <c r="M108" s="646"/>
      <c r="N108" s="639"/>
      <c r="O108" s="639"/>
      <c r="P108" s="639"/>
      <c r="Q108" s="639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</row>
    <row r="109" spans="1:28">
      <c r="A109" s="134" t="s">
        <v>359</v>
      </c>
      <c r="B109" s="150"/>
      <c r="C109" s="229">
        <v>54</v>
      </c>
      <c r="D109" s="475"/>
      <c r="E109" s="475"/>
      <c r="F109" s="108"/>
      <c r="G109" s="108"/>
      <c r="H109" s="480"/>
      <c r="I109" s="480"/>
      <c r="J109" s="480"/>
      <c r="K109" s="481"/>
      <c r="L109" s="479"/>
      <c r="M109" s="479"/>
      <c r="N109" s="480"/>
      <c r="O109" s="480"/>
      <c r="P109" s="480"/>
      <c r="Q109" s="480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</row>
    <row r="110" spans="1:28" ht="12.75" customHeight="1">
      <c r="A110" s="145" t="s">
        <v>360</v>
      </c>
      <c r="B110" s="150"/>
      <c r="C110" s="228">
        <v>0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</row>
    <row r="111" spans="1:28" ht="24" customHeight="1">
      <c r="A111" s="145" t="s">
        <v>361</v>
      </c>
      <c r="B111" s="150"/>
      <c r="C111" s="228">
        <v>0</v>
      </c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7"/>
      <c r="S111" s="477"/>
      <c r="T111" s="477"/>
      <c r="U111" s="477"/>
      <c r="V111" s="477"/>
      <c r="W111" s="477"/>
      <c r="X111" s="477"/>
      <c r="Y111" s="477"/>
      <c r="Z111" s="477"/>
      <c r="AA111" s="477"/>
      <c r="AB111" s="477"/>
    </row>
    <row r="112" spans="1:28" ht="12.75" customHeight="1">
      <c r="A112" s="145" t="s">
        <v>362</v>
      </c>
      <c r="B112" s="150"/>
      <c r="C112" s="228">
        <v>22</v>
      </c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</row>
    <row r="113" spans="1:28">
      <c r="A113" s="108"/>
      <c r="B113" s="108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</row>
    <row r="114" spans="1:28" s="6" customFormat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/>
    <row r="121" spans="1:28" s="6" customFormat="1"/>
    <row r="122" spans="1:28" s="6" customFormat="1"/>
    <row r="123" spans="1:28" s="6" customFormat="1"/>
    <row r="124" spans="1:28" s="6" customFormat="1"/>
    <row r="125" spans="1:28" s="6" customFormat="1"/>
    <row r="126" spans="1:28" s="6" customFormat="1"/>
    <row r="127" spans="1:28" s="6" customFormat="1"/>
    <row r="128" spans="1: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T4:T8"/>
    <mergeCell ref="A1:J1"/>
    <mergeCell ref="N1:Q1"/>
    <mergeCell ref="A3:A8"/>
    <mergeCell ref="D4:D8"/>
    <mergeCell ref="H3:H8"/>
    <mergeCell ref="C3:C8"/>
    <mergeCell ref="Q3:Q8"/>
    <mergeCell ref="N5:N8"/>
    <mergeCell ref="K3:N3"/>
    <mergeCell ref="D3:G3"/>
    <mergeCell ref="A57:B57"/>
    <mergeCell ref="B3:B8"/>
    <mergeCell ref="I3:I8"/>
    <mergeCell ref="H108:J108"/>
    <mergeCell ref="F5:F8"/>
    <mergeCell ref="G5:G8"/>
    <mergeCell ref="V3:AC3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N108:Q108"/>
    <mergeCell ref="X5:X8"/>
    <mergeCell ref="M4:N4"/>
    <mergeCell ref="AA4:AA8"/>
    <mergeCell ref="T1:V1"/>
    <mergeCell ref="P94:V94"/>
    <mergeCell ref="P5:P8"/>
    <mergeCell ref="R3:R8"/>
    <mergeCell ref="S3:S8"/>
    <mergeCell ref="T3:U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phoneticPr fontId="0" type="noConversion"/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Y61"/>
  <sheetViews>
    <sheetView zoomScale="80" zoomScaleNormal="80" workbookViewId="0">
      <selection activeCell="C15" sqref="C15"/>
    </sheetView>
  </sheetViews>
  <sheetFormatPr defaultRowHeight="12.75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>
      <c r="C1" s="153" t="s">
        <v>590</v>
      </c>
      <c r="D1" s="153"/>
      <c r="E1" s="153"/>
      <c r="F1" s="153"/>
      <c r="G1" s="153"/>
      <c r="H1" s="153"/>
      <c r="I1" s="153"/>
      <c r="J1" s="153"/>
      <c r="K1" s="153"/>
      <c r="L1" s="153" t="s">
        <v>591</v>
      </c>
      <c r="M1" s="153"/>
      <c r="N1" s="153"/>
      <c r="O1" s="153"/>
      <c r="P1" s="153"/>
      <c r="Q1" s="153"/>
      <c r="R1" s="153"/>
      <c r="S1" s="719" t="s">
        <v>421</v>
      </c>
      <c r="T1" s="719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>
      <c r="C2" s="153" t="s">
        <v>600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9"/>
      <c r="T2" s="71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>
      <c r="K3" s="151"/>
      <c r="O3" s="151"/>
    </row>
    <row r="4" spans="1:51" ht="13.5" customHeight="1" thickBot="1">
      <c r="A4" s="730" t="s">
        <v>364</v>
      </c>
      <c r="B4" s="696" t="s">
        <v>383</v>
      </c>
      <c r="C4" s="734" t="s">
        <v>384</v>
      </c>
      <c r="D4" s="707" t="s">
        <v>385</v>
      </c>
      <c r="E4" s="708"/>
      <c r="F4" s="708"/>
      <c r="G4" s="708"/>
      <c r="H4" s="708"/>
      <c r="I4" s="709"/>
      <c r="J4" s="710" t="s">
        <v>386</v>
      </c>
      <c r="K4" s="711"/>
      <c r="L4" s="711"/>
      <c r="M4" s="711"/>
      <c r="N4" s="711"/>
      <c r="O4" s="726"/>
      <c r="P4" s="720" t="s">
        <v>387</v>
      </c>
      <c r="Q4" s="721"/>
      <c r="R4" s="721"/>
      <c r="S4" s="721"/>
      <c r="T4" s="721"/>
      <c r="U4" s="722"/>
      <c r="V4" s="712" t="s">
        <v>388</v>
      </c>
      <c r="W4" s="713"/>
      <c r="X4" s="713"/>
      <c r="Y4" s="713"/>
      <c r="Z4" s="713"/>
      <c r="AA4" s="714"/>
      <c r="AB4" s="710" t="s">
        <v>389</v>
      </c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692" t="s">
        <v>390</v>
      </c>
      <c r="AO4" s="693"/>
      <c r="AP4" s="693"/>
      <c r="AQ4" s="693"/>
      <c r="AR4" s="693"/>
      <c r="AS4" s="694"/>
      <c r="AT4" s="695" t="s">
        <v>391</v>
      </c>
      <c r="AU4" s="696"/>
      <c r="AV4" s="696"/>
      <c r="AW4" s="696"/>
      <c r="AX4" s="696"/>
      <c r="AY4" s="697"/>
    </row>
    <row r="5" spans="1:51" ht="33.75" customHeight="1">
      <c r="A5" s="731"/>
      <c r="B5" s="733"/>
      <c r="C5" s="735"/>
      <c r="D5" s="701"/>
      <c r="E5" s="702"/>
      <c r="F5" s="702"/>
      <c r="G5" s="702"/>
      <c r="H5" s="702"/>
      <c r="I5" s="703"/>
      <c r="J5" s="727"/>
      <c r="K5" s="728"/>
      <c r="L5" s="728"/>
      <c r="M5" s="728"/>
      <c r="N5" s="728"/>
      <c r="O5" s="729"/>
      <c r="P5" s="723"/>
      <c r="Q5" s="724"/>
      <c r="R5" s="724"/>
      <c r="S5" s="724"/>
      <c r="T5" s="724"/>
      <c r="U5" s="725"/>
      <c r="V5" s="715"/>
      <c r="W5" s="716"/>
      <c r="X5" s="716"/>
      <c r="Y5" s="716"/>
      <c r="Z5" s="716"/>
      <c r="AA5" s="717"/>
      <c r="AB5" s="707" t="s">
        <v>392</v>
      </c>
      <c r="AC5" s="708"/>
      <c r="AD5" s="708"/>
      <c r="AE5" s="708"/>
      <c r="AF5" s="708"/>
      <c r="AG5" s="709"/>
      <c r="AH5" s="707" t="s">
        <v>294</v>
      </c>
      <c r="AI5" s="708"/>
      <c r="AJ5" s="708"/>
      <c r="AK5" s="708"/>
      <c r="AL5" s="708"/>
      <c r="AM5" s="709"/>
      <c r="AN5" s="701" t="s">
        <v>393</v>
      </c>
      <c r="AO5" s="702"/>
      <c r="AP5" s="702"/>
      <c r="AQ5" s="702"/>
      <c r="AR5" s="702"/>
      <c r="AS5" s="703"/>
      <c r="AT5" s="698"/>
      <c r="AU5" s="699"/>
      <c r="AV5" s="699"/>
      <c r="AW5" s="699"/>
      <c r="AX5" s="699"/>
      <c r="AY5" s="700"/>
    </row>
    <row r="6" spans="1:51" ht="12.75" customHeight="1">
      <c r="A6" s="731"/>
      <c r="B6" s="733"/>
      <c r="C6" s="735"/>
      <c r="D6" s="704" t="s">
        <v>394</v>
      </c>
      <c r="E6" s="705" t="s">
        <v>395</v>
      </c>
      <c r="F6" s="705"/>
      <c r="G6" s="705"/>
      <c r="H6" s="705"/>
      <c r="I6" s="706"/>
      <c r="J6" s="704" t="s">
        <v>394</v>
      </c>
      <c r="K6" s="705" t="s">
        <v>395</v>
      </c>
      <c r="L6" s="705"/>
      <c r="M6" s="705"/>
      <c r="N6" s="705"/>
      <c r="O6" s="706"/>
      <c r="P6" s="704" t="s">
        <v>394</v>
      </c>
      <c r="Q6" s="705" t="s">
        <v>395</v>
      </c>
      <c r="R6" s="705"/>
      <c r="S6" s="705"/>
      <c r="T6" s="705"/>
      <c r="U6" s="706"/>
      <c r="V6" s="704" t="s">
        <v>394</v>
      </c>
      <c r="W6" s="705" t="s">
        <v>395</v>
      </c>
      <c r="X6" s="705"/>
      <c r="Y6" s="705"/>
      <c r="Z6" s="705"/>
      <c r="AA6" s="706"/>
      <c r="AB6" s="704" t="s">
        <v>394</v>
      </c>
      <c r="AC6" s="705" t="s">
        <v>395</v>
      </c>
      <c r="AD6" s="705"/>
      <c r="AE6" s="705"/>
      <c r="AF6" s="705"/>
      <c r="AG6" s="706"/>
      <c r="AH6" s="704" t="s">
        <v>394</v>
      </c>
      <c r="AI6" s="705" t="s">
        <v>395</v>
      </c>
      <c r="AJ6" s="705"/>
      <c r="AK6" s="705"/>
      <c r="AL6" s="705"/>
      <c r="AM6" s="706"/>
      <c r="AN6" s="704" t="s">
        <v>394</v>
      </c>
      <c r="AO6" s="705" t="s">
        <v>395</v>
      </c>
      <c r="AP6" s="705"/>
      <c r="AQ6" s="705"/>
      <c r="AR6" s="705"/>
      <c r="AS6" s="706"/>
      <c r="AT6" s="704" t="s">
        <v>394</v>
      </c>
      <c r="AU6" s="705" t="s">
        <v>395</v>
      </c>
      <c r="AV6" s="705"/>
      <c r="AW6" s="705"/>
      <c r="AX6" s="705"/>
      <c r="AY6" s="706"/>
    </row>
    <row r="7" spans="1:51" ht="24" customHeight="1" thickBot="1">
      <c r="A7" s="732"/>
      <c r="B7" s="699"/>
      <c r="C7" s="736"/>
      <c r="D7" s="704"/>
      <c r="E7" s="176" t="s">
        <v>396</v>
      </c>
      <c r="F7" s="90" t="s">
        <v>397</v>
      </c>
      <c r="G7" s="90" t="s">
        <v>398</v>
      </c>
      <c r="H7" s="90" t="s">
        <v>399</v>
      </c>
      <c r="I7" s="177" t="s">
        <v>400</v>
      </c>
      <c r="J7" s="704"/>
      <c r="K7" s="176" t="s">
        <v>396</v>
      </c>
      <c r="L7" s="90" t="s">
        <v>397</v>
      </c>
      <c r="M7" s="90" t="s">
        <v>398</v>
      </c>
      <c r="N7" s="90" t="s">
        <v>399</v>
      </c>
      <c r="O7" s="177" t="s">
        <v>400</v>
      </c>
      <c r="P7" s="704"/>
      <c r="Q7" s="176" t="s">
        <v>396</v>
      </c>
      <c r="R7" s="90" t="s">
        <v>397</v>
      </c>
      <c r="S7" s="90" t="s">
        <v>398</v>
      </c>
      <c r="T7" s="90" t="s">
        <v>399</v>
      </c>
      <c r="U7" s="177" t="s">
        <v>400</v>
      </c>
      <c r="V7" s="704"/>
      <c r="W7" s="176" t="s">
        <v>396</v>
      </c>
      <c r="X7" s="90" t="s">
        <v>397</v>
      </c>
      <c r="Y7" s="90" t="s">
        <v>398</v>
      </c>
      <c r="Z7" s="90" t="s">
        <v>399</v>
      </c>
      <c r="AA7" s="177" t="s">
        <v>400</v>
      </c>
      <c r="AB7" s="704"/>
      <c r="AC7" s="176" t="s">
        <v>396</v>
      </c>
      <c r="AD7" s="90" t="s">
        <v>397</v>
      </c>
      <c r="AE7" s="90" t="s">
        <v>398</v>
      </c>
      <c r="AF7" s="90" t="s">
        <v>399</v>
      </c>
      <c r="AG7" s="177" t="s">
        <v>400</v>
      </c>
      <c r="AH7" s="704"/>
      <c r="AI7" s="176" t="s">
        <v>396</v>
      </c>
      <c r="AJ7" s="90" t="s">
        <v>397</v>
      </c>
      <c r="AK7" s="90" t="s">
        <v>398</v>
      </c>
      <c r="AL7" s="90" t="s">
        <v>399</v>
      </c>
      <c r="AM7" s="177" t="s">
        <v>400</v>
      </c>
      <c r="AN7" s="704"/>
      <c r="AO7" s="176" t="s">
        <v>396</v>
      </c>
      <c r="AP7" s="90" t="s">
        <v>397</v>
      </c>
      <c r="AQ7" s="90" t="s">
        <v>398</v>
      </c>
      <c r="AR7" s="90" t="s">
        <v>399</v>
      </c>
      <c r="AS7" s="177" t="s">
        <v>400</v>
      </c>
      <c r="AT7" s="704"/>
      <c r="AU7" s="176" t="s">
        <v>396</v>
      </c>
      <c r="AV7" s="90" t="s">
        <v>397</v>
      </c>
      <c r="AW7" s="90" t="s">
        <v>398</v>
      </c>
      <c r="AX7" s="90" t="s">
        <v>399</v>
      </c>
      <c r="AY7" s="177" t="s">
        <v>400</v>
      </c>
    </row>
    <row r="8" spans="1:51">
      <c r="A8" s="178"/>
      <c r="B8" s="179" t="s">
        <v>378</v>
      </c>
      <c r="C8" s="180"/>
      <c r="D8" s="181">
        <f>E8+F8+G8+H8+I8</f>
        <v>115</v>
      </c>
      <c r="E8" s="157">
        <f>SUM(E9:E55)</f>
        <v>54</v>
      </c>
      <c r="F8" s="157">
        <f>SUM(F9:F55)</f>
        <v>6</v>
      </c>
      <c r="G8" s="157">
        <f>SUM(G9:G55)</f>
        <v>6</v>
      </c>
      <c r="H8" s="157">
        <f>SUM(H9:H55)</f>
        <v>2</v>
      </c>
      <c r="I8" s="182">
        <f>SUM(I9:I55)</f>
        <v>47</v>
      </c>
      <c r="J8" s="181">
        <f>K8+L8+M8+N8+O8</f>
        <v>733</v>
      </c>
      <c r="K8" s="157">
        <f>SUM(K9:K55)</f>
        <v>238</v>
      </c>
      <c r="L8" s="157">
        <f>SUM(L9:L55)</f>
        <v>12</v>
      </c>
      <c r="M8" s="157">
        <f>SUM(M9:M55)</f>
        <v>51</v>
      </c>
      <c r="N8" s="157">
        <f>SUM(N9:N55)</f>
        <v>299</v>
      </c>
      <c r="O8" s="182">
        <f>SUM(O9:O55)</f>
        <v>133</v>
      </c>
      <c r="P8" s="181">
        <f>Q8+R8+S8+T8+U8</f>
        <v>848</v>
      </c>
      <c r="Q8" s="157">
        <f>SUM(Q9:Q55)</f>
        <v>292</v>
      </c>
      <c r="R8" s="157">
        <f>SUM(R9:R55)</f>
        <v>18</v>
      </c>
      <c r="S8" s="157">
        <f>SUM(S9:S55)</f>
        <v>57</v>
      </c>
      <c r="T8" s="157">
        <f>SUM(T9:T55)</f>
        <v>301</v>
      </c>
      <c r="U8" s="182">
        <f>SUM(U9:U55)</f>
        <v>180</v>
      </c>
      <c r="V8" s="181">
        <f>W8+X8+Y8+Z8+AA8</f>
        <v>768</v>
      </c>
      <c r="W8" s="157">
        <f>SUM(W9:W55)</f>
        <v>254</v>
      </c>
      <c r="X8" s="157">
        <f>SUM(X9:X55)</f>
        <v>11</v>
      </c>
      <c r="Y8" s="157">
        <f>SUM(Y9:Y55)</f>
        <v>50</v>
      </c>
      <c r="Z8" s="157">
        <f>SUM(Z9:Z55)</f>
        <v>300</v>
      </c>
      <c r="AA8" s="182">
        <f>SUM(AA9:AA55)</f>
        <v>153</v>
      </c>
      <c r="AB8" s="181">
        <f>AC8+AD8+AE8+AF8+AG8</f>
        <v>526</v>
      </c>
      <c r="AC8" s="157">
        <f>SUM(AC9:AC55)</f>
        <v>44</v>
      </c>
      <c r="AD8" s="157">
        <f>SUM(AD9:AD55)</f>
        <v>3</v>
      </c>
      <c r="AE8" s="157">
        <f>SUM(AE9:AE55)</f>
        <v>50</v>
      </c>
      <c r="AF8" s="157">
        <f>SUM(AF9:AF55)</f>
        <v>285</v>
      </c>
      <c r="AG8" s="182">
        <f>SUM(AG9:AG55)</f>
        <v>144</v>
      </c>
      <c r="AH8" s="181">
        <f>AI8+AJ8+AK8+AL8+AM8</f>
        <v>242</v>
      </c>
      <c r="AI8" s="157">
        <f>SUM(AI9:AI55)</f>
        <v>210</v>
      </c>
      <c r="AJ8" s="157">
        <f>SUM(AJ9:AJ55)</f>
        <v>8</v>
      </c>
      <c r="AK8" s="157">
        <f>SUM(AK9:AK55)</f>
        <v>0</v>
      </c>
      <c r="AL8" s="157">
        <f>SUM(AL9:AL55)</f>
        <v>15</v>
      </c>
      <c r="AM8" s="182">
        <f>SUM(AM9:AM55)</f>
        <v>9</v>
      </c>
      <c r="AN8" s="181">
        <f>AO8+AP8+AQ8+AR8+AS8</f>
        <v>651</v>
      </c>
      <c r="AO8" s="157">
        <f>SUM(AO9:AO55)</f>
        <v>204</v>
      </c>
      <c r="AP8" s="157">
        <f>SUM(AP9:AP55)</f>
        <v>3</v>
      </c>
      <c r="AQ8" s="157">
        <f>SUM(AQ9:AQ55)</f>
        <v>47</v>
      </c>
      <c r="AR8" s="157">
        <f>SUM(AR9:AR55)</f>
        <v>299</v>
      </c>
      <c r="AS8" s="182">
        <f>SUM(AS9:AS55)</f>
        <v>98</v>
      </c>
      <c r="AT8" s="181">
        <f>AU8+AV8+AW8+AX8+AY8</f>
        <v>80</v>
      </c>
      <c r="AU8" s="157">
        <f>SUM(AU9:AU55)</f>
        <v>38</v>
      </c>
      <c r="AV8" s="157">
        <f>SUM(AV9:AV55)</f>
        <v>7</v>
      </c>
      <c r="AW8" s="157">
        <f>SUM(AW9:AW55)</f>
        <v>7</v>
      </c>
      <c r="AX8" s="157">
        <f>SUM(AX9:AX55)</f>
        <v>1</v>
      </c>
      <c r="AY8" s="182">
        <f>SUM(AY9:AY55)</f>
        <v>27</v>
      </c>
    </row>
    <row r="9" spans="1:51">
      <c r="A9" s="154">
        <v>1</v>
      </c>
      <c r="B9" s="183" t="s">
        <v>593</v>
      </c>
      <c r="C9" s="154">
        <v>21</v>
      </c>
      <c r="D9" s="181">
        <f t="shared" ref="D9:D55" si="0">E9+F9+G9+H9+I9</f>
        <v>6</v>
      </c>
      <c r="E9" s="184">
        <v>4</v>
      </c>
      <c r="F9" s="92">
        <v>1</v>
      </c>
      <c r="G9" s="92">
        <v>0</v>
      </c>
      <c r="H9" s="92">
        <v>0</v>
      </c>
      <c r="I9" s="159">
        <v>1</v>
      </c>
      <c r="J9" s="181">
        <f t="shared" ref="J9:J55" si="1">K9+L9+M9+N9+O9</f>
        <v>178</v>
      </c>
      <c r="K9" s="185">
        <v>65</v>
      </c>
      <c r="L9" s="92">
        <v>2</v>
      </c>
      <c r="M9" s="92">
        <v>13</v>
      </c>
      <c r="N9" s="92">
        <v>67</v>
      </c>
      <c r="O9" s="159">
        <v>31</v>
      </c>
      <c r="P9" s="181">
        <f>Q9+R9+S9+T9+U9</f>
        <v>184</v>
      </c>
      <c r="Q9" s="156">
        <f>E9+K9</f>
        <v>69</v>
      </c>
      <c r="R9" s="156">
        <f>F9+L9</f>
        <v>3</v>
      </c>
      <c r="S9" s="156">
        <f>G9+M9</f>
        <v>13</v>
      </c>
      <c r="T9" s="156">
        <f>H9+N9</f>
        <v>67</v>
      </c>
      <c r="U9" s="158">
        <f>I9+O9</f>
        <v>32</v>
      </c>
      <c r="V9" s="181">
        <f t="shared" ref="V9:V55" si="2">W9+X9+Y9+Z9+AA9</f>
        <v>170</v>
      </c>
      <c r="W9" s="156">
        <f t="shared" ref="W9:AA15" si="3">AC9+AI9</f>
        <v>61</v>
      </c>
      <c r="X9" s="156">
        <f t="shared" si="3"/>
        <v>1</v>
      </c>
      <c r="Y9" s="156">
        <f t="shared" si="3"/>
        <v>12</v>
      </c>
      <c r="Z9" s="156">
        <f t="shared" si="3"/>
        <v>67</v>
      </c>
      <c r="AA9" s="158">
        <f t="shared" si="3"/>
        <v>29</v>
      </c>
      <c r="AB9" s="181">
        <f t="shared" ref="AB9:AB55" si="4">AC9+AD9+AE9+AF9+AG9</f>
        <v>105</v>
      </c>
      <c r="AC9" s="92">
        <v>2</v>
      </c>
      <c r="AD9" s="92">
        <v>0</v>
      </c>
      <c r="AE9" s="92">
        <v>12</v>
      </c>
      <c r="AF9" s="92">
        <v>67</v>
      </c>
      <c r="AG9" s="159">
        <v>24</v>
      </c>
      <c r="AH9" s="181">
        <f t="shared" ref="AH9:AH55" si="5">AI9+AJ9+AK9+AL9+AM9</f>
        <v>65</v>
      </c>
      <c r="AI9" s="92">
        <v>59</v>
      </c>
      <c r="AJ9" s="92">
        <v>1</v>
      </c>
      <c r="AK9" s="92">
        <v>0</v>
      </c>
      <c r="AL9" s="92">
        <v>0</v>
      </c>
      <c r="AM9" s="159">
        <v>5</v>
      </c>
      <c r="AN9" s="181">
        <f t="shared" ref="AN9:AN55" si="6">AO9+AP9+AQ9+AR9+AS9</f>
        <v>153</v>
      </c>
      <c r="AO9" s="92">
        <v>53</v>
      </c>
      <c r="AP9" s="92">
        <v>0</v>
      </c>
      <c r="AQ9" s="92">
        <v>12</v>
      </c>
      <c r="AR9" s="92">
        <v>66</v>
      </c>
      <c r="AS9" s="159">
        <v>22</v>
      </c>
      <c r="AT9" s="181">
        <f t="shared" ref="AT9:AT55" si="7">AU9+AV9+AW9+AX9+AY9</f>
        <v>14</v>
      </c>
      <c r="AU9" s="156">
        <f>Q9-W9</f>
        <v>8</v>
      </c>
      <c r="AV9" s="156">
        <f>R9-X9</f>
        <v>2</v>
      </c>
      <c r="AW9" s="156">
        <f>S9-Y9</f>
        <v>1</v>
      </c>
      <c r="AX9" s="156">
        <f>T9-Z9</f>
        <v>0</v>
      </c>
      <c r="AY9" s="158">
        <f>U9-AA9</f>
        <v>3</v>
      </c>
    </row>
    <row r="10" spans="1:51">
      <c r="A10" s="154">
        <v>2</v>
      </c>
      <c r="B10" s="183" t="s">
        <v>594</v>
      </c>
      <c r="C10" s="154">
        <v>37</v>
      </c>
      <c r="D10" s="181">
        <f t="shared" si="0"/>
        <v>20</v>
      </c>
      <c r="E10" s="184">
        <v>6</v>
      </c>
      <c r="F10" s="92">
        <v>1</v>
      </c>
      <c r="G10" s="92">
        <v>2</v>
      </c>
      <c r="H10" s="92">
        <v>0</v>
      </c>
      <c r="I10" s="159">
        <v>11</v>
      </c>
      <c r="J10" s="181">
        <f t="shared" si="1"/>
        <v>69</v>
      </c>
      <c r="K10" s="185">
        <v>9</v>
      </c>
      <c r="L10" s="92">
        <v>0</v>
      </c>
      <c r="M10" s="92">
        <v>0</v>
      </c>
      <c r="N10" s="92">
        <v>60</v>
      </c>
      <c r="O10" s="159">
        <v>0</v>
      </c>
      <c r="P10" s="181">
        <f t="shared" ref="P10:P55" si="8">Q10+R10+S10+T10+U10</f>
        <v>89</v>
      </c>
      <c r="Q10" s="156">
        <f t="shared" ref="Q10:Q55" si="9">E10+K10</f>
        <v>15</v>
      </c>
      <c r="R10" s="156">
        <f t="shared" ref="R10:U15" si="10">F10+L10</f>
        <v>1</v>
      </c>
      <c r="S10" s="156">
        <f t="shared" si="10"/>
        <v>2</v>
      </c>
      <c r="T10" s="156">
        <f t="shared" si="10"/>
        <v>60</v>
      </c>
      <c r="U10" s="158">
        <f t="shared" si="10"/>
        <v>11</v>
      </c>
      <c r="V10" s="181">
        <f t="shared" si="2"/>
        <v>89</v>
      </c>
      <c r="W10" s="156">
        <f t="shared" si="3"/>
        <v>15</v>
      </c>
      <c r="X10" s="156">
        <f t="shared" si="3"/>
        <v>1</v>
      </c>
      <c r="Y10" s="156">
        <f t="shared" si="3"/>
        <v>2</v>
      </c>
      <c r="Z10" s="156">
        <f t="shared" si="3"/>
        <v>60</v>
      </c>
      <c r="AA10" s="158">
        <f t="shared" si="3"/>
        <v>11</v>
      </c>
      <c r="AB10" s="181">
        <f t="shared" si="4"/>
        <v>73</v>
      </c>
      <c r="AC10" s="92">
        <v>2</v>
      </c>
      <c r="AD10" s="92">
        <v>0</v>
      </c>
      <c r="AE10" s="92">
        <v>2</v>
      </c>
      <c r="AF10" s="92">
        <v>58</v>
      </c>
      <c r="AG10" s="159">
        <v>11</v>
      </c>
      <c r="AH10" s="181">
        <f t="shared" si="5"/>
        <v>16</v>
      </c>
      <c r="AI10" s="92">
        <v>13</v>
      </c>
      <c r="AJ10" s="92">
        <v>1</v>
      </c>
      <c r="AK10" s="92">
        <v>0</v>
      </c>
      <c r="AL10" s="92">
        <v>2</v>
      </c>
      <c r="AM10" s="159">
        <v>0</v>
      </c>
      <c r="AN10" s="181">
        <f t="shared" si="6"/>
        <v>80</v>
      </c>
      <c r="AO10" s="92">
        <v>9</v>
      </c>
      <c r="AP10" s="92">
        <v>0</v>
      </c>
      <c r="AQ10" s="92">
        <v>2</v>
      </c>
      <c r="AR10" s="92">
        <v>60</v>
      </c>
      <c r="AS10" s="159">
        <v>9</v>
      </c>
      <c r="AT10" s="181">
        <f t="shared" si="7"/>
        <v>0</v>
      </c>
      <c r="AU10" s="156">
        <f t="shared" ref="AU10:AY55" si="11">Q10-W10</f>
        <v>0</v>
      </c>
      <c r="AV10" s="156">
        <f t="shared" si="11"/>
        <v>0</v>
      </c>
      <c r="AW10" s="156">
        <f t="shared" si="11"/>
        <v>0</v>
      </c>
      <c r="AX10" s="156">
        <f t="shared" si="11"/>
        <v>0</v>
      </c>
      <c r="AY10" s="158">
        <f t="shared" si="11"/>
        <v>0</v>
      </c>
    </row>
    <row r="11" spans="1:51">
      <c r="A11" s="154">
        <v>3</v>
      </c>
      <c r="B11" s="183" t="s">
        <v>595</v>
      </c>
      <c r="C11" s="154">
        <v>24</v>
      </c>
      <c r="D11" s="181">
        <f t="shared" si="0"/>
        <v>24</v>
      </c>
      <c r="E11" s="184">
        <v>12</v>
      </c>
      <c r="F11" s="92">
        <v>0</v>
      </c>
      <c r="G11" s="92">
        <v>0</v>
      </c>
      <c r="H11" s="92">
        <v>1</v>
      </c>
      <c r="I11" s="159">
        <v>11</v>
      </c>
      <c r="J11" s="181">
        <f t="shared" si="1"/>
        <v>73</v>
      </c>
      <c r="K11" s="185">
        <v>28</v>
      </c>
      <c r="L11" s="92">
        <v>3</v>
      </c>
      <c r="M11" s="92">
        <v>7</v>
      </c>
      <c r="N11" s="92">
        <v>21</v>
      </c>
      <c r="O11" s="159">
        <v>14</v>
      </c>
      <c r="P11" s="181">
        <f t="shared" si="8"/>
        <v>97</v>
      </c>
      <c r="Q11" s="156">
        <f t="shared" si="9"/>
        <v>40</v>
      </c>
      <c r="R11" s="156">
        <f t="shared" si="10"/>
        <v>3</v>
      </c>
      <c r="S11" s="156">
        <f t="shared" si="10"/>
        <v>7</v>
      </c>
      <c r="T11" s="156">
        <f t="shared" si="10"/>
        <v>22</v>
      </c>
      <c r="U11" s="158">
        <f t="shared" si="10"/>
        <v>25</v>
      </c>
      <c r="V11" s="181">
        <f>W11+X11+Y11+Z11+AA11</f>
        <v>62</v>
      </c>
      <c r="W11" s="156">
        <f t="shared" si="3"/>
        <v>25</v>
      </c>
      <c r="X11" s="156">
        <f t="shared" si="3"/>
        <v>0</v>
      </c>
      <c r="Y11" s="156">
        <f t="shared" si="3"/>
        <v>4</v>
      </c>
      <c r="Z11" s="156">
        <f t="shared" si="3"/>
        <v>21</v>
      </c>
      <c r="AA11" s="158">
        <f t="shared" si="3"/>
        <v>12</v>
      </c>
      <c r="AB11" s="181">
        <f>AC11+AD11+AE11+AF11+AG11</f>
        <v>40</v>
      </c>
      <c r="AC11" s="92">
        <v>6</v>
      </c>
      <c r="AD11" s="92">
        <v>0</v>
      </c>
      <c r="AE11" s="92">
        <v>4</v>
      </c>
      <c r="AF11" s="92">
        <v>18</v>
      </c>
      <c r="AG11" s="159">
        <v>12</v>
      </c>
      <c r="AH11" s="181">
        <f t="shared" si="5"/>
        <v>22</v>
      </c>
      <c r="AI11" s="92">
        <v>19</v>
      </c>
      <c r="AJ11" s="92">
        <v>0</v>
      </c>
      <c r="AK11" s="92">
        <v>0</v>
      </c>
      <c r="AL11" s="92">
        <v>3</v>
      </c>
      <c r="AM11" s="159">
        <v>0</v>
      </c>
      <c r="AN11" s="181">
        <f t="shared" si="6"/>
        <v>60</v>
      </c>
      <c r="AO11" s="92">
        <v>23</v>
      </c>
      <c r="AP11" s="92">
        <v>0</v>
      </c>
      <c r="AQ11" s="92">
        <v>4</v>
      </c>
      <c r="AR11" s="92">
        <v>21</v>
      </c>
      <c r="AS11" s="159">
        <v>12</v>
      </c>
      <c r="AT11" s="181">
        <f t="shared" si="7"/>
        <v>35</v>
      </c>
      <c r="AU11" s="156">
        <f t="shared" si="11"/>
        <v>15</v>
      </c>
      <c r="AV11" s="156">
        <f t="shared" si="11"/>
        <v>3</v>
      </c>
      <c r="AW11" s="156">
        <f t="shared" si="11"/>
        <v>3</v>
      </c>
      <c r="AX11" s="156">
        <f t="shared" si="11"/>
        <v>1</v>
      </c>
      <c r="AY11" s="158">
        <f t="shared" si="11"/>
        <v>13</v>
      </c>
    </row>
    <row r="12" spans="1:51">
      <c r="A12" s="154">
        <v>4</v>
      </c>
      <c r="B12" s="183" t="s">
        <v>596</v>
      </c>
      <c r="C12" s="154">
        <v>15</v>
      </c>
      <c r="D12" s="181">
        <f t="shared" si="0"/>
        <v>21</v>
      </c>
      <c r="E12" s="184">
        <v>13</v>
      </c>
      <c r="F12" s="92">
        <v>0</v>
      </c>
      <c r="G12" s="92">
        <v>2</v>
      </c>
      <c r="H12" s="92">
        <v>0</v>
      </c>
      <c r="I12" s="159">
        <v>6</v>
      </c>
      <c r="J12" s="181">
        <f t="shared" si="1"/>
        <v>130</v>
      </c>
      <c r="K12" s="185">
        <v>42</v>
      </c>
      <c r="L12" s="92">
        <v>2</v>
      </c>
      <c r="M12" s="92">
        <v>11</v>
      </c>
      <c r="N12" s="92">
        <v>44</v>
      </c>
      <c r="O12" s="159">
        <v>31</v>
      </c>
      <c r="P12" s="181">
        <f t="shared" si="8"/>
        <v>151</v>
      </c>
      <c r="Q12" s="156">
        <f t="shared" si="9"/>
        <v>55</v>
      </c>
      <c r="R12" s="156">
        <f t="shared" si="10"/>
        <v>2</v>
      </c>
      <c r="S12" s="156">
        <f t="shared" si="10"/>
        <v>13</v>
      </c>
      <c r="T12" s="156">
        <f t="shared" si="10"/>
        <v>44</v>
      </c>
      <c r="U12" s="158">
        <f t="shared" si="10"/>
        <v>37</v>
      </c>
      <c r="V12" s="181">
        <f t="shared" si="2"/>
        <v>143</v>
      </c>
      <c r="W12" s="156">
        <f t="shared" si="3"/>
        <v>48</v>
      </c>
      <c r="X12" s="156">
        <f t="shared" si="3"/>
        <v>2</v>
      </c>
      <c r="Y12" s="156">
        <f t="shared" si="3"/>
        <v>12</v>
      </c>
      <c r="Z12" s="156">
        <f t="shared" si="3"/>
        <v>44</v>
      </c>
      <c r="AA12" s="158">
        <f t="shared" si="3"/>
        <v>37</v>
      </c>
      <c r="AB12" s="181">
        <f t="shared" si="4"/>
        <v>100</v>
      </c>
      <c r="AC12" s="92">
        <v>11</v>
      </c>
      <c r="AD12" s="92">
        <v>0</v>
      </c>
      <c r="AE12" s="92">
        <v>12</v>
      </c>
      <c r="AF12" s="92">
        <v>41</v>
      </c>
      <c r="AG12" s="159">
        <v>36</v>
      </c>
      <c r="AH12" s="181">
        <f t="shared" si="5"/>
        <v>43</v>
      </c>
      <c r="AI12" s="92">
        <v>37</v>
      </c>
      <c r="AJ12" s="92">
        <v>2</v>
      </c>
      <c r="AK12" s="92">
        <v>0</v>
      </c>
      <c r="AL12" s="92">
        <v>3</v>
      </c>
      <c r="AM12" s="159">
        <v>1</v>
      </c>
      <c r="AN12" s="181">
        <f t="shared" si="6"/>
        <v>118</v>
      </c>
      <c r="AO12" s="92">
        <v>36</v>
      </c>
      <c r="AP12" s="92">
        <v>2</v>
      </c>
      <c r="AQ12" s="92">
        <v>11</v>
      </c>
      <c r="AR12" s="92">
        <v>44</v>
      </c>
      <c r="AS12" s="159">
        <v>25</v>
      </c>
      <c r="AT12" s="181">
        <f t="shared" si="7"/>
        <v>8</v>
      </c>
      <c r="AU12" s="156">
        <f t="shared" si="11"/>
        <v>7</v>
      </c>
      <c r="AV12" s="156">
        <f t="shared" si="11"/>
        <v>0</v>
      </c>
      <c r="AW12" s="156">
        <f t="shared" si="11"/>
        <v>1</v>
      </c>
      <c r="AX12" s="156">
        <f t="shared" si="11"/>
        <v>0</v>
      </c>
      <c r="AY12" s="158">
        <f t="shared" si="11"/>
        <v>0</v>
      </c>
    </row>
    <row r="13" spans="1:51">
      <c r="A13" s="154">
        <v>5</v>
      </c>
      <c r="B13" s="183" t="s">
        <v>597</v>
      </c>
      <c r="C13" s="154">
        <v>36</v>
      </c>
      <c r="D13" s="181">
        <f t="shared" si="0"/>
        <v>41</v>
      </c>
      <c r="E13" s="184">
        <v>16</v>
      </c>
      <c r="F13" s="92">
        <v>4</v>
      </c>
      <c r="G13" s="92">
        <v>2</v>
      </c>
      <c r="H13" s="92">
        <v>1</v>
      </c>
      <c r="I13" s="159">
        <v>18</v>
      </c>
      <c r="J13" s="181">
        <f t="shared" si="1"/>
        <v>275</v>
      </c>
      <c r="K13" s="185">
        <v>93</v>
      </c>
      <c r="L13" s="92">
        <v>4</v>
      </c>
      <c r="M13" s="92">
        <v>20</v>
      </c>
      <c r="N13" s="92">
        <v>107</v>
      </c>
      <c r="O13" s="159">
        <v>51</v>
      </c>
      <c r="P13" s="181">
        <f t="shared" si="8"/>
        <v>316</v>
      </c>
      <c r="Q13" s="156">
        <f t="shared" si="9"/>
        <v>109</v>
      </c>
      <c r="R13" s="156">
        <f t="shared" si="10"/>
        <v>8</v>
      </c>
      <c r="S13" s="156">
        <f t="shared" si="10"/>
        <v>22</v>
      </c>
      <c r="T13" s="156">
        <f t="shared" si="10"/>
        <v>108</v>
      </c>
      <c r="U13" s="158">
        <f t="shared" si="10"/>
        <v>69</v>
      </c>
      <c r="V13" s="181">
        <f t="shared" si="2"/>
        <v>293</v>
      </c>
      <c r="W13" s="156">
        <f t="shared" si="3"/>
        <v>101</v>
      </c>
      <c r="X13" s="156">
        <f t="shared" si="3"/>
        <v>6</v>
      </c>
      <c r="Y13" s="156">
        <f t="shared" si="3"/>
        <v>20</v>
      </c>
      <c r="Z13" s="156">
        <f t="shared" si="3"/>
        <v>108</v>
      </c>
      <c r="AA13" s="158">
        <f t="shared" si="3"/>
        <v>58</v>
      </c>
      <c r="AB13" s="181">
        <f t="shared" si="4"/>
        <v>201</v>
      </c>
      <c r="AC13" s="92">
        <v>22</v>
      </c>
      <c r="AD13" s="92">
        <v>3</v>
      </c>
      <c r="AE13" s="92">
        <v>20</v>
      </c>
      <c r="AF13" s="92">
        <v>101</v>
      </c>
      <c r="AG13" s="159">
        <v>55</v>
      </c>
      <c r="AH13" s="181">
        <f t="shared" si="5"/>
        <v>92</v>
      </c>
      <c r="AI13" s="92">
        <v>79</v>
      </c>
      <c r="AJ13" s="92">
        <v>3</v>
      </c>
      <c r="AK13" s="92">
        <v>0</v>
      </c>
      <c r="AL13" s="92">
        <v>7</v>
      </c>
      <c r="AM13" s="159">
        <v>3</v>
      </c>
      <c r="AN13" s="181">
        <f t="shared" si="6"/>
        <v>234</v>
      </c>
      <c r="AO13" s="92">
        <v>81</v>
      </c>
      <c r="AP13" s="92">
        <v>0</v>
      </c>
      <c r="AQ13" s="92">
        <v>18</v>
      </c>
      <c r="AR13" s="92">
        <v>108</v>
      </c>
      <c r="AS13" s="159">
        <v>27</v>
      </c>
      <c r="AT13" s="181">
        <f t="shared" si="7"/>
        <v>23</v>
      </c>
      <c r="AU13" s="156">
        <f t="shared" si="11"/>
        <v>8</v>
      </c>
      <c r="AV13" s="156">
        <f t="shared" si="11"/>
        <v>2</v>
      </c>
      <c r="AW13" s="156">
        <f t="shared" si="11"/>
        <v>2</v>
      </c>
      <c r="AX13" s="156">
        <f t="shared" si="11"/>
        <v>0</v>
      </c>
      <c r="AY13" s="158">
        <f t="shared" si="11"/>
        <v>11</v>
      </c>
    </row>
    <row r="14" spans="1:51">
      <c r="A14" s="154">
        <v>6</v>
      </c>
      <c r="B14" s="183" t="s">
        <v>598</v>
      </c>
      <c r="C14" s="154">
        <v>8</v>
      </c>
      <c r="D14" s="181">
        <f t="shared" si="0"/>
        <v>3</v>
      </c>
      <c r="E14" s="184">
        <v>3</v>
      </c>
      <c r="F14" s="92">
        <v>0</v>
      </c>
      <c r="G14" s="92">
        <v>0</v>
      </c>
      <c r="H14" s="92">
        <v>0</v>
      </c>
      <c r="I14" s="159">
        <v>0</v>
      </c>
      <c r="J14" s="181">
        <f>K14+L14+M14+N14+O14</f>
        <v>7</v>
      </c>
      <c r="K14" s="185">
        <v>1</v>
      </c>
      <c r="L14" s="92">
        <v>0</v>
      </c>
      <c r="M14" s="92">
        <v>0</v>
      </c>
      <c r="N14" s="92">
        <v>0</v>
      </c>
      <c r="O14" s="159">
        <v>6</v>
      </c>
      <c r="P14" s="181">
        <f t="shared" si="8"/>
        <v>10</v>
      </c>
      <c r="Q14" s="156">
        <f t="shared" si="9"/>
        <v>4</v>
      </c>
      <c r="R14" s="156">
        <f t="shared" si="10"/>
        <v>0</v>
      </c>
      <c r="S14" s="156">
        <f t="shared" si="10"/>
        <v>0</v>
      </c>
      <c r="T14" s="156">
        <f t="shared" si="10"/>
        <v>0</v>
      </c>
      <c r="U14" s="158">
        <f t="shared" si="10"/>
        <v>6</v>
      </c>
      <c r="V14" s="181">
        <f t="shared" si="2"/>
        <v>10</v>
      </c>
      <c r="W14" s="156">
        <f t="shared" si="3"/>
        <v>4</v>
      </c>
      <c r="X14" s="156">
        <f t="shared" si="3"/>
        <v>0</v>
      </c>
      <c r="Y14" s="156">
        <f t="shared" si="3"/>
        <v>0</v>
      </c>
      <c r="Z14" s="156">
        <f t="shared" si="3"/>
        <v>0</v>
      </c>
      <c r="AA14" s="158">
        <f t="shared" si="3"/>
        <v>6</v>
      </c>
      <c r="AB14" s="181">
        <f t="shared" si="4"/>
        <v>7</v>
      </c>
      <c r="AC14" s="92">
        <v>1</v>
      </c>
      <c r="AD14" s="92">
        <v>0</v>
      </c>
      <c r="AE14" s="92">
        <v>0</v>
      </c>
      <c r="AF14" s="92">
        <v>0</v>
      </c>
      <c r="AG14" s="159">
        <v>6</v>
      </c>
      <c r="AH14" s="181">
        <f t="shared" si="5"/>
        <v>3</v>
      </c>
      <c r="AI14" s="92">
        <v>3</v>
      </c>
      <c r="AJ14" s="92">
        <v>0</v>
      </c>
      <c r="AK14" s="92">
        <v>0</v>
      </c>
      <c r="AL14" s="92">
        <v>0</v>
      </c>
      <c r="AM14" s="159">
        <v>0</v>
      </c>
      <c r="AN14" s="181">
        <f t="shared" si="6"/>
        <v>5</v>
      </c>
      <c r="AO14" s="92">
        <v>2</v>
      </c>
      <c r="AP14" s="92">
        <v>0</v>
      </c>
      <c r="AQ14" s="92">
        <v>0</v>
      </c>
      <c r="AR14" s="92">
        <v>0</v>
      </c>
      <c r="AS14" s="159">
        <v>3</v>
      </c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>
      <c r="A15" s="154">
        <v>7</v>
      </c>
      <c r="B15" s="183" t="s">
        <v>599</v>
      </c>
      <c r="C15" s="154">
        <v>10</v>
      </c>
      <c r="D15" s="181">
        <f t="shared" si="0"/>
        <v>0</v>
      </c>
      <c r="E15" s="184">
        <v>0</v>
      </c>
      <c r="F15" s="92">
        <v>0</v>
      </c>
      <c r="G15" s="92">
        <v>0</v>
      </c>
      <c r="H15" s="92">
        <v>0</v>
      </c>
      <c r="I15" s="159">
        <v>0</v>
      </c>
      <c r="J15" s="181">
        <f t="shared" si="1"/>
        <v>1</v>
      </c>
      <c r="K15" s="185">
        <v>0</v>
      </c>
      <c r="L15" s="92">
        <v>1</v>
      </c>
      <c r="M15" s="92">
        <v>0</v>
      </c>
      <c r="N15" s="92">
        <v>0</v>
      </c>
      <c r="O15" s="159">
        <v>0</v>
      </c>
      <c r="P15" s="181">
        <f t="shared" si="8"/>
        <v>1</v>
      </c>
      <c r="Q15" s="156">
        <f t="shared" si="9"/>
        <v>0</v>
      </c>
      <c r="R15" s="156">
        <f t="shared" si="10"/>
        <v>1</v>
      </c>
      <c r="S15" s="156">
        <f t="shared" si="10"/>
        <v>0</v>
      </c>
      <c r="T15" s="156">
        <f t="shared" si="10"/>
        <v>0</v>
      </c>
      <c r="U15" s="158">
        <f t="shared" si="10"/>
        <v>0</v>
      </c>
      <c r="V15" s="181">
        <f t="shared" si="2"/>
        <v>1</v>
      </c>
      <c r="W15" s="156">
        <f t="shared" si="3"/>
        <v>0</v>
      </c>
      <c r="X15" s="156">
        <f t="shared" si="3"/>
        <v>1</v>
      </c>
      <c r="Y15" s="156">
        <f t="shared" si="3"/>
        <v>0</v>
      </c>
      <c r="Z15" s="156">
        <f t="shared" si="3"/>
        <v>0</v>
      </c>
      <c r="AA15" s="158">
        <f t="shared" si="3"/>
        <v>0</v>
      </c>
      <c r="AB15" s="181">
        <f t="shared" si="4"/>
        <v>0</v>
      </c>
      <c r="AC15" s="92">
        <v>0</v>
      </c>
      <c r="AD15" s="92">
        <v>0</v>
      </c>
      <c r="AE15" s="92">
        <v>0</v>
      </c>
      <c r="AF15" s="92">
        <v>0</v>
      </c>
      <c r="AG15" s="159">
        <v>0</v>
      </c>
      <c r="AH15" s="181">
        <f t="shared" si="5"/>
        <v>1</v>
      </c>
      <c r="AI15" s="92">
        <v>0</v>
      </c>
      <c r="AJ15" s="92">
        <v>1</v>
      </c>
      <c r="AK15" s="92">
        <v>0</v>
      </c>
      <c r="AL15" s="92">
        <v>0</v>
      </c>
      <c r="AM15" s="159">
        <v>0</v>
      </c>
      <c r="AN15" s="181">
        <f t="shared" si="6"/>
        <v>1</v>
      </c>
      <c r="AO15" s="92">
        <v>0</v>
      </c>
      <c r="AP15" s="92">
        <v>1</v>
      </c>
      <c r="AQ15" s="92">
        <v>0</v>
      </c>
      <c r="AR15" s="92">
        <v>0</v>
      </c>
      <c r="AS15" s="159">
        <v>0</v>
      </c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ref="R39:R47" si="35">F39+L39</f>
        <v>0</v>
      </c>
      <c r="S39" s="156">
        <f t="shared" ref="S39:S47" si="36">G39+M39</f>
        <v>0</v>
      </c>
      <c r="T39" s="156">
        <f t="shared" ref="T39:T47" si="37">H39+N39</f>
        <v>0</v>
      </c>
      <c r="U39" s="158">
        <f t="shared" ref="U39:U47" si="38">I39+O39</f>
        <v>0</v>
      </c>
      <c r="V39" s="181">
        <f t="shared" si="2"/>
        <v>0</v>
      </c>
      <c r="W39" s="156">
        <f t="shared" ref="W39:W55" si="39">AC39+AI39</f>
        <v>0</v>
      </c>
      <c r="X39" s="156">
        <f t="shared" ref="X39:X55" si="40">AD39+AJ39</f>
        <v>0</v>
      </c>
      <c r="Y39" s="156">
        <f t="shared" ref="Y39:Y55" si="41">AE39+AK39</f>
        <v>0</v>
      </c>
      <c r="Z39" s="156">
        <f t="shared" ref="Z39:Z55" si="42">AF39+AL39</f>
        <v>0</v>
      </c>
      <c r="AA39" s="158">
        <f t="shared" ref="AA39:AA55" si="43">AG39+AM39</f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35"/>
        <v>0</v>
      </c>
      <c r="S40" s="156">
        <f t="shared" si="36"/>
        <v>0</v>
      </c>
      <c r="T40" s="156">
        <f t="shared" si="37"/>
        <v>0</v>
      </c>
      <c r="U40" s="158">
        <f t="shared" si="38"/>
        <v>0</v>
      </c>
      <c r="V40" s="181">
        <f t="shared" si="2"/>
        <v>0</v>
      </c>
      <c r="W40" s="156">
        <f t="shared" si="39"/>
        <v>0</v>
      </c>
      <c r="X40" s="156">
        <f t="shared" si="40"/>
        <v>0</v>
      </c>
      <c r="Y40" s="156">
        <f t="shared" si="41"/>
        <v>0</v>
      </c>
      <c r="Z40" s="156">
        <f t="shared" si="42"/>
        <v>0</v>
      </c>
      <c r="AA40" s="158">
        <f t="shared" si="43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35"/>
        <v>0</v>
      </c>
      <c r="S41" s="156">
        <f t="shared" si="36"/>
        <v>0</v>
      </c>
      <c r="T41" s="156">
        <f t="shared" si="37"/>
        <v>0</v>
      </c>
      <c r="U41" s="158">
        <f t="shared" si="38"/>
        <v>0</v>
      </c>
      <c r="V41" s="181">
        <f t="shared" si="2"/>
        <v>0</v>
      </c>
      <c r="W41" s="156">
        <f t="shared" si="39"/>
        <v>0</v>
      </c>
      <c r="X41" s="156">
        <f t="shared" si="40"/>
        <v>0</v>
      </c>
      <c r="Y41" s="156">
        <f t="shared" si="41"/>
        <v>0</v>
      </c>
      <c r="Z41" s="156">
        <f t="shared" si="42"/>
        <v>0</v>
      </c>
      <c r="AA41" s="158">
        <f t="shared" si="43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35"/>
        <v>0</v>
      </c>
      <c r="S42" s="156">
        <f t="shared" si="36"/>
        <v>0</v>
      </c>
      <c r="T42" s="156">
        <f t="shared" si="37"/>
        <v>0</v>
      </c>
      <c r="U42" s="158">
        <f t="shared" si="38"/>
        <v>0</v>
      </c>
      <c r="V42" s="181">
        <f t="shared" si="2"/>
        <v>0</v>
      </c>
      <c r="W42" s="156">
        <f t="shared" si="39"/>
        <v>0</v>
      </c>
      <c r="X42" s="156">
        <f t="shared" si="40"/>
        <v>0</v>
      </c>
      <c r="Y42" s="156">
        <f t="shared" si="41"/>
        <v>0</v>
      </c>
      <c r="Z42" s="156">
        <f t="shared" si="42"/>
        <v>0</v>
      </c>
      <c r="AA42" s="158">
        <f t="shared" si="43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35"/>
        <v>0</v>
      </c>
      <c r="S43" s="156">
        <f t="shared" si="36"/>
        <v>0</v>
      </c>
      <c r="T43" s="156">
        <f t="shared" si="37"/>
        <v>0</v>
      </c>
      <c r="U43" s="158">
        <f t="shared" si="38"/>
        <v>0</v>
      </c>
      <c r="V43" s="181">
        <f t="shared" si="2"/>
        <v>0</v>
      </c>
      <c r="W43" s="156">
        <f t="shared" si="39"/>
        <v>0</v>
      </c>
      <c r="X43" s="156">
        <f t="shared" si="40"/>
        <v>0</v>
      </c>
      <c r="Y43" s="156">
        <f t="shared" si="41"/>
        <v>0</v>
      </c>
      <c r="Z43" s="156">
        <f t="shared" si="42"/>
        <v>0</v>
      </c>
      <c r="AA43" s="158">
        <f t="shared" si="43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35"/>
        <v>0</v>
      </c>
      <c r="S44" s="156">
        <f t="shared" si="36"/>
        <v>0</v>
      </c>
      <c r="T44" s="156">
        <f t="shared" si="37"/>
        <v>0</v>
      </c>
      <c r="U44" s="158">
        <f t="shared" si="38"/>
        <v>0</v>
      </c>
      <c r="V44" s="181">
        <f t="shared" si="2"/>
        <v>0</v>
      </c>
      <c r="W44" s="156">
        <f t="shared" si="39"/>
        <v>0</v>
      </c>
      <c r="X44" s="156">
        <f t="shared" si="40"/>
        <v>0</v>
      </c>
      <c r="Y44" s="156">
        <f t="shared" si="41"/>
        <v>0</v>
      </c>
      <c r="Z44" s="156">
        <f t="shared" si="42"/>
        <v>0</v>
      </c>
      <c r="AA44" s="158">
        <f t="shared" si="43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35"/>
        <v>0</v>
      </c>
      <c r="S45" s="156">
        <f t="shared" si="36"/>
        <v>0</v>
      </c>
      <c r="T45" s="156">
        <f t="shared" si="37"/>
        <v>0</v>
      </c>
      <c r="U45" s="158">
        <f t="shared" si="38"/>
        <v>0</v>
      </c>
      <c r="V45" s="181">
        <f t="shared" si="2"/>
        <v>0</v>
      </c>
      <c r="W45" s="156">
        <f t="shared" si="39"/>
        <v>0</v>
      </c>
      <c r="X45" s="156">
        <f t="shared" si="40"/>
        <v>0</v>
      </c>
      <c r="Y45" s="156">
        <f t="shared" si="41"/>
        <v>0</v>
      </c>
      <c r="Z45" s="156">
        <f t="shared" si="42"/>
        <v>0</v>
      </c>
      <c r="AA45" s="158">
        <f t="shared" si="43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35"/>
        <v>0</v>
      </c>
      <c r="S46" s="156">
        <f t="shared" si="36"/>
        <v>0</v>
      </c>
      <c r="T46" s="156">
        <f t="shared" si="37"/>
        <v>0</v>
      </c>
      <c r="U46" s="158">
        <f t="shared" si="38"/>
        <v>0</v>
      </c>
      <c r="V46" s="181">
        <f t="shared" si="2"/>
        <v>0</v>
      </c>
      <c r="W46" s="156">
        <f t="shared" si="39"/>
        <v>0</v>
      </c>
      <c r="X46" s="156">
        <f t="shared" si="40"/>
        <v>0</v>
      </c>
      <c r="Y46" s="156">
        <f t="shared" si="41"/>
        <v>0</v>
      </c>
      <c r="Z46" s="156">
        <f t="shared" si="42"/>
        <v>0</v>
      </c>
      <c r="AA46" s="158">
        <f t="shared" si="43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35"/>
        <v>0</v>
      </c>
      <c r="S47" s="156">
        <f t="shared" si="36"/>
        <v>0</v>
      </c>
      <c r="T47" s="156">
        <f t="shared" si="37"/>
        <v>0</v>
      </c>
      <c r="U47" s="158">
        <f t="shared" si="38"/>
        <v>0</v>
      </c>
      <c r="V47" s="181">
        <f t="shared" si="2"/>
        <v>0</v>
      </c>
      <c r="W47" s="156">
        <f t="shared" si="39"/>
        <v>0</v>
      </c>
      <c r="X47" s="156">
        <f t="shared" si="40"/>
        <v>0</v>
      </c>
      <c r="Y47" s="156">
        <f t="shared" si="41"/>
        <v>0</v>
      </c>
      <c r="Z47" s="156">
        <f t="shared" si="42"/>
        <v>0</v>
      </c>
      <c r="AA47" s="158">
        <f t="shared" si="43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44">F48+L48</f>
        <v>0</v>
      </c>
      <c r="S48" s="156">
        <f t="shared" ref="S48:S55" si="45">G48+M48</f>
        <v>0</v>
      </c>
      <c r="T48" s="156">
        <f t="shared" ref="T48:T55" si="46">H48+N48</f>
        <v>0</v>
      </c>
      <c r="U48" s="158">
        <f t="shared" ref="U48:U55" si="47">I48+O48</f>
        <v>0</v>
      </c>
      <c r="V48" s="181">
        <f t="shared" si="2"/>
        <v>0</v>
      </c>
      <c r="W48" s="156">
        <f t="shared" si="39"/>
        <v>0</v>
      </c>
      <c r="X48" s="156">
        <f t="shared" si="40"/>
        <v>0</v>
      </c>
      <c r="Y48" s="156">
        <f t="shared" si="41"/>
        <v>0</v>
      </c>
      <c r="Z48" s="156">
        <f t="shared" si="42"/>
        <v>0</v>
      </c>
      <c r="AA48" s="158">
        <f t="shared" si="43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44"/>
        <v>0</v>
      </c>
      <c r="S49" s="156">
        <f t="shared" si="45"/>
        <v>0</v>
      </c>
      <c r="T49" s="156">
        <f t="shared" si="46"/>
        <v>0</v>
      </c>
      <c r="U49" s="158">
        <f t="shared" si="47"/>
        <v>0</v>
      </c>
      <c r="V49" s="181">
        <f t="shared" si="2"/>
        <v>0</v>
      </c>
      <c r="W49" s="156">
        <f t="shared" si="39"/>
        <v>0</v>
      </c>
      <c r="X49" s="156">
        <f t="shared" si="40"/>
        <v>0</v>
      </c>
      <c r="Y49" s="156">
        <f t="shared" si="41"/>
        <v>0</v>
      </c>
      <c r="Z49" s="156">
        <f t="shared" si="42"/>
        <v>0</v>
      </c>
      <c r="AA49" s="158">
        <f t="shared" si="43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44"/>
        <v>0</v>
      </c>
      <c r="S50" s="156">
        <f t="shared" si="45"/>
        <v>0</v>
      </c>
      <c r="T50" s="156">
        <f t="shared" si="46"/>
        <v>0</v>
      </c>
      <c r="U50" s="158">
        <f t="shared" si="47"/>
        <v>0</v>
      </c>
      <c r="V50" s="181">
        <f t="shared" si="2"/>
        <v>0</v>
      </c>
      <c r="W50" s="156">
        <f t="shared" si="39"/>
        <v>0</v>
      </c>
      <c r="X50" s="156">
        <f t="shared" si="40"/>
        <v>0</v>
      </c>
      <c r="Y50" s="156">
        <f t="shared" si="41"/>
        <v>0</v>
      </c>
      <c r="Z50" s="156">
        <f t="shared" si="42"/>
        <v>0</v>
      </c>
      <c r="AA50" s="158">
        <f t="shared" si="43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44"/>
        <v>0</v>
      </c>
      <c r="S51" s="156">
        <f t="shared" si="45"/>
        <v>0</v>
      </c>
      <c r="T51" s="156">
        <f t="shared" si="46"/>
        <v>0</v>
      </c>
      <c r="U51" s="158">
        <f t="shared" si="47"/>
        <v>0</v>
      </c>
      <c r="V51" s="181">
        <f t="shared" si="2"/>
        <v>0</v>
      </c>
      <c r="W51" s="156">
        <f t="shared" si="39"/>
        <v>0</v>
      </c>
      <c r="X51" s="156">
        <f t="shared" si="40"/>
        <v>0</v>
      </c>
      <c r="Y51" s="156">
        <f t="shared" si="41"/>
        <v>0</v>
      </c>
      <c r="Z51" s="156">
        <f t="shared" si="42"/>
        <v>0</v>
      </c>
      <c r="AA51" s="158">
        <f t="shared" si="43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44"/>
        <v>0</v>
      </c>
      <c r="S52" s="156">
        <f t="shared" si="45"/>
        <v>0</v>
      </c>
      <c r="T52" s="156">
        <f t="shared" si="46"/>
        <v>0</v>
      </c>
      <c r="U52" s="158">
        <f t="shared" si="47"/>
        <v>0</v>
      </c>
      <c r="V52" s="181">
        <f t="shared" si="2"/>
        <v>0</v>
      </c>
      <c r="W52" s="156">
        <f t="shared" si="39"/>
        <v>0</v>
      </c>
      <c r="X52" s="156">
        <f t="shared" si="40"/>
        <v>0</v>
      </c>
      <c r="Y52" s="156">
        <f t="shared" si="41"/>
        <v>0</v>
      </c>
      <c r="Z52" s="156">
        <f t="shared" si="42"/>
        <v>0</v>
      </c>
      <c r="AA52" s="158">
        <f t="shared" si="43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44"/>
        <v>0</v>
      </c>
      <c r="S53" s="156">
        <f t="shared" si="45"/>
        <v>0</v>
      </c>
      <c r="T53" s="156">
        <f t="shared" si="46"/>
        <v>0</v>
      </c>
      <c r="U53" s="158">
        <f t="shared" si="47"/>
        <v>0</v>
      </c>
      <c r="V53" s="181">
        <f t="shared" si="2"/>
        <v>0</v>
      </c>
      <c r="W53" s="156">
        <f t="shared" si="39"/>
        <v>0</v>
      </c>
      <c r="X53" s="156">
        <f t="shared" si="40"/>
        <v>0</v>
      </c>
      <c r="Y53" s="156">
        <f t="shared" si="41"/>
        <v>0</v>
      </c>
      <c r="Z53" s="156">
        <f t="shared" si="42"/>
        <v>0</v>
      </c>
      <c r="AA53" s="158">
        <f t="shared" si="43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44"/>
        <v>0</v>
      </c>
      <c r="S54" s="156">
        <f t="shared" si="45"/>
        <v>0</v>
      </c>
      <c r="T54" s="156">
        <f t="shared" si="46"/>
        <v>0</v>
      </c>
      <c r="U54" s="158">
        <f t="shared" si="47"/>
        <v>0</v>
      </c>
      <c r="V54" s="181">
        <f t="shared" si="2"/>
        <v>0</v>
      </c>
      <c r="W54" s="156">
        <f t="shared" si="39"/>
        <v>0</v>
      </c>
      <c r="X54" s="156">
        <f t="shared" si="40"/>
        <v>0</v>
      </c>
      <c r="Y54" s="156">
        <f t="shared" si="41"/>
        <v>0</v>
      </c>
      <c r="Z54" s="156">
        <f t="shared" si="42"/>
        <v>0</v>
      </c>
      <c r="AA54" s="158">
        <f t="shared" si="43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44"/>
        <v>0</v>
      </c>
      <c r="S55" s="189">
        <f t="shared" si="45"/>
        <v>0</v>
      </c>
      <c r="T55" s="189">
        <f t="shared" si="46"/>
        <v>0</v>
      </c>
      <c r="U55" s="190">
        <f t="shared" si="47"/>
        <v>0</v>
      </c>
      <c r="V55" s="187">
        <f t="shared" si="2"/>
        <v>0</v>
      </c>
      <c r="W55" s="189">
        <f t="shared" si="39"/>
        <v>0</v>
      </c>
      <c r="X55" s="189">
        <f t="shared" si="40"/>
        <v>0</v>
      </c>
      <c r="Y55" s="189">
        <f t="shared" si="41"/>
        <v>0</v>
      </c>
      <c r="Z55" s="189">
        <f t="shared" si="42"/>
        <v>0</v>
      </c>
      <c r="AA55" s="190">
        <f t="shared" si="43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>
      <c r="AN57" s="718" t="s">
        <v>60</v>
      </c>
      <c r="AO57" s="718"/>
      <c r="AP57" s="718"/>
      <c r="AQ57" s="718"/>
      <c r="AR57" s="718"/>
      <c r="AS57" s="718"/>
      <c r="AT57" s="718"/>
      <c r="AU57" s="718"/>
      <c r="AV57" s="718"/>
    </row>
    <row r="59" spans="1:51" ht="16.5">
      <c r="AB59" s="165" t="s">
        <v>623</v>
      </c>
      <c r="AG59" s="166" t="s">
        <v>624</v>
      </c>
      <c r="AH59" s="168"/>
      <c r="AI59" s="168"/>
      <c r="AJ59" s="168"/>
      <c r="AK59" s="168"/>
      <c r="AL59" s="169" t="s">
        <v>379</v>
      </c>
      <c r="AM59" s="170"/>
      <c r="AN59" s="171"/>
      <c r="AO59" s="171"/>
    </row>
    <row r="60" spans="1:51" ht="16.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>
      <c r="AB61" s="88"/>
      <c r="AG61" s="7" t="s">
        <v>622</v>
      </c>
      <c r="AH61" s="88"/>
      <c r="AI61" s="88"/>
      <c r="AJ61" s="88"/>
      <c r="AK61" s="88"/>
      <c r="AL61" s="7" t="s">
        <v>177</v>
      </c>
      <c r="AM61" s="88"/>
      <c r="AN61" s="88"/>
      <c r="AO61" s="88"/>
    </row>
  </sheetData>
  <mergeCells count="31">
    <mergeCell ref="A4:A7"/>
    <mergeCell ref="B4:B7"/>
    <mergeCell ref="C4:C7"/>
    <mergeCell ref="D4:I5"/>
    <mergeCell ref="S1:T2"/>
    <mergeCell ref="P6:P7"/>
    <mergeCell ref="Q6:U6"/>
    <mergeCell ref="P4:U5"/>
    <mergeCell ref="J4:O5"/>
    <mergeCell ref="D6:D7"/>
    <mergeCell ref="E6:I6"/>
    <mergeCell ref="J6:J7"/>
    <mergeCell ref="K6:O6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phoneticPr fontId="0" type="noConversion"/>
  <conditionalFormatting sqref="U74">
    <cfRule type="cellIs" priority="1" operator="notEqual">
      <formula>$AT$8</formula>
    </cfRule>
  </conditionalFormatting>
  <pageMargins left="0.6692913385826772" right="2.598425196850394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H88"/>
  <sheetViews>
    <sheetView zoomScale="70" zoomScaleNormal="70" workbookViewId="0">
      <selection activeCell="AV46" sqref="AV46"/>
    </sheetView>
  </sheetViews>
  <sheetFormatPr defaultRowHeight="12.75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>
      <c r="B1" s="153" t="s">
        <v>363</v>
      </c>
      <c r="C1" s="151"/>
      <c r="X1" s="151"/>
      <c r="AS1" s="151"/>
      <c r="AZ1" s="151"/>
    </row>
    <row r="2" spans="1:58" s="65" customFormat="1" ht="30" customHeight="1">
      <c r="B2" s="260"/>
      <c r="C2" s="733" t="s">
        <v>606</v>
      </c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260"/>
      <c r="Y2" s="260"/>
      <c r="Z2" s="260"/>
      <c r="AA2" s="260"/>
      <c r="AB2" s="764" t="s">
        <v>421</v>
      </c>
      <c r="AC2" s="764"/>
      <c r="AD2" s="764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>
      <c r="B3" s="261"/>
      <c r="C3" s="262"/>
      <c r="D3" s="262"/>
      <c r="E3" s="262"/>
      <c r="F3" s="262"/>
      <c r="G3" s="262"/>
      <c r="H3" s="262"/>
      <c r="I3" s="151" t="s">
        <v>464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>
      <c r="A4" s="756" t="s">
        <v>401</v>
      </c>
      <c r="B4" s="758" t="s">
        <v>465</v>
      </c>
      <c r="C4" s="761" t="s">
        <v>429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429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47" t="s">
        <v>455</v>
      </c>
      <c r="AT4" s="748"/>
      <c r="AU4" s="748"/>
      <c r="AV4" s="748"/>
      <c r="AW4" s="748"/>
      <c r="AX4" s="748"/>
      <c r="AY4" s="748"/>
      <c r="AZ4" s="748"/>
      <c r="BA4" s="748"/>
      <c r="BB4" s="748"/>
      <c r="BC4" s="748"/>
      <c r="BD4" s="748"/>
      <c r="BE4" s="748"/>
      <c r="BF4" s="749"/>
    </row>
    <row r="5" spans="1:58" ht="33" customHeight="1">
      <c r="A5" s="757"/>
      <c r="B5" s="759"/>
      <c r="C5" s="698" t="s">
        <v>365</v>
      </c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700"/>
      <c r="X5" s="698" t="s">
        <v>366</v>
      </c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699"/>
      <c r="AR5" s="700"/>
      <c r="AS5" s="750" t="s">
        <v>365</v>
      </c>
      <c r="AT5" s="751"/>
      <c r="AU5" s="751"/>
      <c r="AV5" s="751"/>
      <c r="AW5" s="751"/>
      <c r="AX5" s="751"/>
      <c r="AY5" s="752"/>
      <c r="AZ5" s="753" t="s">
        <v>366</v>
      </c>
      <c r="BA5" s="754"/>
      <c r="BB5" s="754"/>
      <c r="BC5" s="754"/>
      <c r="BD5" s="754"/>
      <c r="BE5" s="754"/>
      <c r="BF5" s="755"/>
    </row>
    <row r="6" spans="1:58">
      <c r="A6" s="757"/>
      <c r="B6" s="759"/>
      <c r="C6" s="741" t="s">
        <v>367</v>
      </c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3"/>
      <c r="X6" s="741" t="s">
        <v>367</v>
      </c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  <c r="AN6" s="742"/>
      <c r="AO6" s="742"/>
      <c r="AP6" s="742"/>
      <c r="AQ6" s="742"/>
      <c r="AR6" s="743"/>
      <c r="AS6" s="741" t="s">
        <v>367</v>
      </c>
      <c r="AT6" s="742"/>
      <c r="AU6" s="742"/>
      <c r="AV6" s="742"/>
      <c r="AW6" s="742"/>
      <c r="AX6" s="742"/>
      <c r="AY6" s="743"/>
      <c r="AZ6" s="744" t="s">
        <v>367</v>
      </c>
      <c r="BA6" s="745"/>
      <c r="BB6" s="745"/>
      <c r="BC6" s="745"/>
      <c r="BD6" s="745"/>
      <c r="BE6" s="745"/>
      <c r="BF6" s="746"/>
    </row>
    <row r="7" spans="1:58" s="267" customFormat="1" ht="24" customHeight="1">
      <c r="A7" s="757"/>
      <c r="B7" s="760"/>
      <c r="C7" s="263" t="s">
        <v>90</v>
      </c>
      <c r="D7" s="264">
        <v>1</v>
      </c>
      <c r="E7" s="264" t="s">
        <v>53</v>
      </c>
      <c r="F7" s="264" t="s">
        <v>402</v>
      </c>
      <c r="G7" s="264" t="s">
        <v>403</v>
      </c>
      <c r="H7" s="264" t="s">
        <v>368</v>
      </c>
      <c r="I7" s="264" t="s">
        <v>369</v>
      </c>
      <c r="J7" s="264" t="s">
        <v>370</v>
      </c>
      <c r="K7" s="264" t="s">
        <v>466</v>
      </c>
      <c r="L7" s="264" t="s">
        <v>467</v>
      </c>
      <c r="M7" s="264" t="s">
        <v>468</v>
      </c>
      <c r="N7" s="264" t="s">
        <v>469</v>
      </c>
      <c r="O7" s="264" t="s">
        <v>470</v>
      </c>
      <c r="P7" s="264" t="s">
        <v>471</v>
      </c>
      <c r="Q7" s="264" t="s">
        <v>371</v>
      </c>
      <c r="R7" s="264" t="s">
        <v>372</v>
      </c>
      <c r="S7" s="264" t="s">
        <v>373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90</v>
      </c>
      <c r="Y7" s="264">
        <v>1</v>
      </c>
      <c r="Z7" s="264" t="s">
        <v>53</v>
      </c>
      <c r="AA7" s="264" t="s">
        <v>402</v>
      </c>
      <c r="AB7" s="264" t="s">
        <v>403</v>
      </c>
      <c r="AC7" s="264" t="s">
        <v>368</v>
      </c>
      <c r="AD7" s="264" t="s">
        <v>369</v>
      </c>
      <c r="AE7" s="264" t="s">
        <v>370</v>
      </c>
      <c r="AF7" s="264" t="s">
        <v>466</v>
      </c>
      <c r="AG7" s="264" t="s">
        <v>467</v>
      </c>
      <c r="AH7" s="264" t="s">
        <v>468</v>
      </c>
      <c r="AI7" s="264" t="s">
        <v>469</v>
      </c>
      <c r="AJ7" s="264" t="s">
        <v>470</v>
      </c>
      <c r="AK7" s="264" t="s">
        <v>471</v>
      </c>
      <c r="AL7" s="264" t="s">
        <v>371</v>
      </c>
      <c r="AM7" s="264" t="s">
        <v>372</v>
      </c>
      <c r="AN7" s="264" t="s">
        <v>373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90</v>
      </c>
      <c r="AT7" s="264">
        <v>1</v>
      </c>
      <c r="AU7" s="264" t="s">
        <v>53</v>
      </c>
      <c r="AV7" s="264" t="s">
        <v>402</v>
      </c>
      <c r="AW7" s="264" t="s">
        <v>368</v>
      </c>
      <c r="AX7" s="264" t="s">
        <v>369</v>
      </c>
      <c r="AY7" s="265">
        <v>4</v>
      </c>
      <c r="AZ7" s="266" t="s">
        <v>90</v>
      </c>
      <c r="BA7" s="264">
        <v>1</v>
      </c>
      <c r="BB7" s="264" t="s">
        <v>53</v>
      </c>
      <c r="BC7" s="264" t="s">
        <v>402</v>
      </c>
      <c r="BD7" s="264" t="s">
        <v>368</v>
      </c>
      <c r="BE7" s="264" t="s">
        <v>369</v>
      </c>
      <c r="BF7" s="265">
        <v>4</v>
      </c>
    </row>
    <row r="8" spans="1:58">
      <c r="A8" s="268"/>
      <c r="B8" s="269" t="s">
        <v>404</v>
      </c>
      <c r="C8" s="181">
        <f t="shared" ref="C8:C41" si="0">D8+E8+F8+G8+H8+I8+J8+K8+L8+M8+N8+O8+P8+Q8+R8+S8+T8+U8+V8+W8</f>
        <v>4</v>
      </c>
      <c r="D8" s="156">
        <f t="shared" ref="D8:W8" si="1">SUM(D9:D41)</f>
        <v>0</v>
      </c>
      <c r="E8" s="156">
        <f t="shared" si="1"/>
        <v>0</v>
      </c>
      <c r="F8" s="156">
        <f t="shared" si="1"/>
        <v>1</v>
      </c>
      <c r="G8" s="156">
        <f t="shared" si="1"/>
        <v>1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2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4</v>
      </c>
      <c r="Y8" s="156">
        <f t="shared" ref="Y8:AR8" si="3">SUM(Y9:Y41)</f>
        <v>3</v>
      </c>
      <c r="Z8" s="156">
        <f t="shared" si="3"/>
        <v>0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0</v>
      </c>
      <c r="AT8" s="156">
        <f t="shared" ref="AT8:AY8" si="4">SUM(AT9:AT41)</f>
        <v>0</v>
      </c>
      <c r="AU8" s="156">
        <f t="shared" si="4"/>
        <v>0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t="shared" ref="BA8:BF8" si="5">SUM(BA9:BA41)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>
      <c r="A9" s="191" t="s">
        <v>609</v>
      </c>
      <c r="B9" s="154" t="s">
        <v>594</v>
      </c>
      <c r="C9" s="181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>
      <c r="A10" s="154" t="s">
        <v>610</v>
      </c>
      <c r="B10" s="154" t="s">
        <v>597</v>
      </c>
      <c r="C10" s="181">
        <f t="shared" si="0"/>
        <v>1</v>
      </c>
      <c r="D10" s="92"/>
      <c r="E10" s="92"/>
      <c r="F10" s="92"/>
      <c r="G10" s="92"/>
      <c r="H10" s="92"/>
      <c r="I10" s="92"/>
      <c r="J10" s="92"/>
      <c r="K10" s="92"/>
      <c r="L10" s="92">
        <v>1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3</v>
      </c>
      <c r="Y10" s="92">
        <v>2</v>
      </c>
      <c r="Z10" s="92"/>
      <c r="AA10" s="92"/>
      <c r="AB10" s="92">
        <v>1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0</v>
      </c>
      <c r="AT10" s="92"/>
      <c r="AU10" s="92"/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>
      <c r="A11" s="154" t="s">
        <v>611</v>
      </c>
      <c r="B11" s="154" t="s">
        <v>596</v>
      </c>
      <c r="C11" s="181">
        <f t="shared" si="0"/>
        <v>2</v>
      </c>
      <c r="D11" s="92"/>
      <c r="E11" s="92"/>
      <c r="F11" s="92">
        <v>1</v>
      </c>
      <c r="G11" s="92">
        <v>1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1</v>
      </c>
      <c r="Y11" s="92">
        <v>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>
      <c r="A12" s="154" t="s">
        <v>612</v>
      </c>
      <c r="B12" s="154" t="s">
        <v>598</v>
      </c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>
      <c r="A13" s="154" t="s">
        <v>613</v>
      </c>
      <c r="B13" s="154" t="s">
        <v>593</v>
      </c>
      <c r="C13" s="181">
        <f t="shared" si="0"/>
        <v>1</v>
      </c>
      <c r="D13" s="92"/>
      <c r="E13" s="92"/>
      <c r="F13" s="92"/>
      <c r="G13" s="92"/>
      <c r="H13" s="92"/>
      <c r="I13" s="92"/>
      <c r="J13" s="92"/>
      <c r="K13" s="92"/>
      <c r="L13" s="92">
        <v>1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>
      <c r="A14" s="154" t="s">
        <v>614</v>
      </c>
      <c r="B14" s="154" t="s">
        <v>595</v>
      </c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>
      <c r="A43" s="270"/>
      <c r="AY43" s="718" t="s">
        <v>60</v>
      </c>
      <c r="AZ43" s="718"/>
      <c r="BA43" s="718"/>
      <c r="BB43" s="718"/>
      <c r="BC43" s="718"/>
      <c r="BD43" s="718"/>
      <c r="BE43" s="718"/>
      <c r="BF43" s="718"/>
      <c r="BG43" s="94"/>
      <c r="BH43" s="94"/>
    </row>
    <row r="44" spans="1:60" ht="16.5">
      <c r="A44" s="65"/>
      <c r="AS44" s="165" t="s">
        <v>623</v>
      </c>
      <c r="AV44" s="166" t="s">
        <v>625</v>
      </c>
      <c r="AW44" s="167"/>
      <c r="AX44" s="167"/>
      <c r="AY44" s="168"/>
      <c r="AZ44" s="169" t="s">
        <v>379</v>
      </c>
      <c r="BA44" s="168"/>
      <c r="BB44" s="168"/>
    </row>
    <row r="45" spans="1:60" ht="16.5">
      <c r="AS45" s="172"/>
      <c r="AV45" s="166"/>
      <c r="AW45" s="167"/>
      <c r="AX45" s="167"/>
      <c r="AY45" s="168"/>
      <c r="AZ45" s="173"/>
      <c r="BA45" s="168"/>
      <c r="BB45" s="168"/>
    </row>
    <row r="46" spans="1:60" ht="15.75">
      <c r="B46" s="192"/>
      <c r="AS46" s="88"/>
      <c r="AV46" s="7" t="s">
        <v>626</v>
      </c>
      <c r="AW46" s="88"/>
      <c r="AX46" s="88"/>
      <c r="AY46" s="88"/>
      <c r="AZ46" s="7" t="s">
        <v>177</v>
      </c>
      <c r="BA46" s="88"/>
      <c r="BB46" s="88"/>
    </row>
    <row r="47" spans="1:60" ht="16.5" customHeight="1">
      <c r="B47" s="192"/>
    </row>
    <row r="48" spans="1:60">
      <c r="B48" s="151"/>
    </row>
    <row r="49" spans="2:52">
      <c r="B49" s="151"/>
    </row>
    <row r="50" spans="2:52" ht="12.75" customHeight="1">
      <c r="B50" s="174" t="s">
        <v>380</v>
      </c>
      <c r="C50" s="67"/>
      <c r="X50" s="67"/>
      <c r="AS50" s="67"/>
      <c r="AZ50" s="67"/>
    </row>
    <row r="51" spans="2:52" ht="17.25" customHeight="1">
      <c r="B51" s="67" t="s">
        <v>381</v>
      </c>
      <c r="C51" s="67"/>
      <c r="X51" s="67"/>
      <c r="AS51" s="67"/>
      <c r="AZ51" s="67"/>
    </row>
    <row r="52" spans="2:52" ht="15.75" customHeight="1">
      <c r="B52" s="67" t="s">
        <v>405</v>
      </c>
      <c r="C52" s="67"/>
      <c r="X52" s="67"/>
      <c r="AS52" s="67"/>
      <c r="AZ52" s="67"/>
    </row>
    <row r="53" spans="2:52" ht="15.75" customHeight="1">
      <c r="B53" s="174"/>
      <c r="C53" s="67"/>
      <c r="X53" s="67"/>
      <c r="AS53" s="67"/>
      <c r="AZ53" s="67"/>
    </row>
    <row r="54" spans="2:52" s="258" customFormat="1" ht="15.95" customHeight="1">
      <c r="B54" s="765" t="s">
        <v>429</v>
      </c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526"/>
      <c r="Y54" s="526"/>
      <c r="Z54" s="526"/>
      <c r="AA54" s="526"/>
      <c r="AB54" s="526"/>
      <c r="AC54" s="527"/>
      <c r="AS54" s="259"/>
      <c r="AZ54" s="259"/>
    </row>
    <row r="55" spans="2:52" ht="15.95" customHeight="1">
      <c r="B55" s="738" t="s">
        <v>430</v>
      </c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175"/>
      <c r="AS55" s="175"/>
      <c r="AZ55" s="175"/>
    </row>
    <row r="56" spans="2:52" ht="27.75" customHeight="1">
      <c r="B56" s="739" t="s">
        <v>431</v>
      </c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525"/>
      <c r="Y56" s="525"/>
      <c r="Z56" s="525"/>
      <c r="AA56" s="525"/>
      <c r="AB56" s="525"/>
      <c r="AS56" s="175"/>
      <c r="AZ56" s="175"/>
    </row>
    <row r="57" spans="2:52" ht="15.95" customHeight="1">
      <c r="B57" s="737" t="s">
        <v>432</v>
      </c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175"/>
      <c r="AS57" s="175"/>
      <c r="AZ57" s="175"/>
    </row>
    <row r="58" spans="2:52" ht="15.95" customHeight="1">
      <c r="B58" s="737" t="s">
        <v>433</v>
      </c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175"/>
      <c r="AS58" s="175"/>
      <c r="AZ58" s="175"/>
    </row>
    <row r="59" spans="2:52" ht="15.95" customHeight="1">
      <c r="B59" s="737" t="s">
        <v>434</v>
      </c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7"/>
      <c r="P59" s="737"/>
      <c r="Q59" s="737"/>
      <c r="R59" s="737"/>
      <c r="S59" s="737"/>
      <c r="T59" s="737"/>
      <c r="U59" s="737"/>
      <c r="V59" s="737"/>
      <c r="W59" s="737"/>
      <c r="X59" s="175"/>
      <c r="AS59" s="175"/>
      <c r="AZ59" s="175"/>
    </row>
    <row r="60" spans="2:52" ht="15.95" customHeight="1">
      <c r="B60" s="739" t="s">
        <v>435</v>
      </c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  <c r="S60" s="738"/>
      <c r="T60" s="738"/>
      <c r="U60" s="738"/>
      <c r="V60" s="738"/>
      <c r="W60" s="738"/>
      <c r="X60" s="175"/>
      <c r="AS60" s="175"/>
      <c r="AZ60" s="175"/>
    </row>
    <row r="61" spans="2:52" ht="15.95" customHeight="1">
      <c r="B61" s="737" t="s">
        <v>436</v>
      </c>
      <c r="C61" s="737"/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  <c r="Q61" s="737"/>
      <c r="R61" s="737"/>
      <c r="S61" s="737"/>
      <c r="T61" s="737"/>
      <c r="U61" s="737"/>
      <c r="V61" s="737"/>
      <c r="W61" s="737"/>
      <c r="X61" s="175"/>
      <c r="AS61" s="175"/>
      <c r="AZ61" s="175"/>
    </row>
    <row r="62" spans="2:52" ht="15.95" customHeight="1">
      <c r="B62" s="737" t="s">
        <v>437</v>
      </c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175"/>
      <c r="AS62" s="175"/>
      <c r="AZ62" s="175"/>
    </row>
    <row r="63" spans="2:52" ht="28.5" customHeight="1">
      <c r="B63" s="737" t="s">
        <v>438</v>
      </c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Q63" s="737"/>
      <c r="R63" s="737"/>
      <c r="S63" s="737"/>
      <c r="T63" s="737"/>
      <c r="U63" s="737"/>
      <c r="V63" s="737"/>
      <c r="W63" s="737"/>
      <c r="X63" s="175"/>
      <c r="AS63" s="175"/>
      <c r="AZ63" s="175"/>
    </row>
    <row r="64" spans="2:52" ht="15.95" customHeight="1">
      <c r="B64" s="739" t="s">
        <v>439</v>
      </c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175"/>
      <c r="AS64" s="175"/>
      <c r="AZ64" s="175"/>
    </row>
    <row r="65" spans="2:52" ht="15.95" customHeight="1">
      <c r="B65" s="737" t="s">
        <v>440</v>
      </c>
      <c r="C65" s="737"/>
      <c r="D65" s="737"/>
      <c r="E65" s="737"/>
      <c r="F65" s="737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Q65" s="737"/>
      <c r="R65" s="737"/>
      <c r="S65" s="737"/>
      <c r="T65" s="737"/>
      <c r="U65" s="737"/>
      <c r="V65" s="737"/>
      <c r="W65" s="737"/>
      <c r="X65" s="175"/>
      <c r="AS65" s="175"/>
      <c r="AZ65" s="175"/>
    </row>
    <row r="66" spans="2:52" ht="15.95" customHeight="1">
      <c r="B66" s="737" t="s">
        <v>441</v>
      </c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  <c r="Q66" s="737"/>
      <c r="R66" s="737"/>
      <c r="S66" s="737"/>
      <c r="T66" s="737"/>
      <c r="U66" s="737"/>
      <c r="V66" s="737"/>
      <c r="W66" s="737"/>
      <c r="X66" s="175"/>
      <c r="AS66" s="175"/>
      <c r="AZ66" s="175"/>
    </row>
    <row r="67" spans="2:52" ht="15.95" customHeight="1">
      <c r="B67" s="737" t="s">
        <v>442</v>
      </c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175"/>
      <c r="AS67" s="175"/>
      <c r="AZ67" s="175"/>
    </row>
    <row r="68" spans="2:52" ht="15.95" customHeight="1">
      <c r="B68" s="737" t="s">
        <v>443</v>
      </c>
      <c r="C68" s="737"/>
      <c r="D68" s="737"/>
      <c r="E68" s="737"/>
      <c r="F68" s="737"/>
      <c r="G68" s="737"/>
      <c r="H68" s="737"/>
      <c r="I68" s="737"/>
      <c r="J68" s="737"/>
      <c r="K68" s="737"/>
      <c r="L68" s="737"/>
      <c r="M68" s="737"/>
      <c r="N68" s="737"/>
      <c r="O68" s="737"/>
      <c r="P68" s="737"/>
      <c r="Q68" s="737"/>
      <c r="R68" s="737"/>
      <c r="S68" s="737"/>
      <c r="T68" s="737"/>
      <c r="U68" s="737"/>
      <c r="V68" s="737"/>
      <c r="W68" s="737"/>
      <c r="X68" s="175"/>
      <c r="AS68" s="175"/>
      <c r="AZ68" s="175"/>
    </row>
    <row r="69" spans="2:52" ht="15.95" customHeight="1">
      <c r="B69" s="737" t="s">
        <v>444</v>
      </c>
      <c r="C69" s="737"/>
      <c r="D69" s="737"/>
      <c r="E69" s="737"/>
      <c r="F69" s="737"/>
      <c r="G69" s="737"/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175"/>
      <c r="AS69" s="175"/>
      <c r="AZ69" s="175"/>
    </row>
    <row r="70" spans="2:52" ht="15.95" customHeight="1">
      <c r="B70" s="737" t="s">
        <v>445</v>
      </c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175"/>
      <c r="AS70" s="175"/>
      <c r="AZ70" s="175"/>
    </row>
    <row r="71" spans="2:52" ht="15.95" customHeight="1">
      <c r="B71" s="739" t="s">
        <v>446</v>
      </c>
      <c r="C71" s="738"/>
      <c r="D71" s="738"/>
      <c r="E71" s="738"/>
      <c r="F71" s="738"/>
      <c r="G71" s="738"/>
      <c r="H71" s="738"/>
      <c r="I71" s="738"/>
      <c r="J71" s="738"/>
      <c r="K71" s="738"/>
      <c r="L71" s="738"/>
      <c r="M71" s="738"/>
      <c r="N71" s="738"/>
      <c r="O71" s="738"/>
      <c r="P71" s="738"/>
      <c r="Q71" s="738"/>
      <c r="R71" s="738"/>
      <c r="S71" s="738"/>
      <c r="T71" s="738"/>
      <c r="U71" s="738"/>
      <c r="V71" s="738"/>
      <c r="W71" s="738"/>
      <c r="X71" s="175"/>
      <c r="AS71" s="175"/>
      <c r="AZ71" s="175"/>
    </row>
    <row r="72" spans="2:52" ht="15.95" customHeight="1">
      <c r="B72" s="737" t="s">
        <v>447</v>
      </c>
      <c r="C72" s="737"/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175"/>
      <c r="AS72" s="175"/>
      <c r="AZ72" s="175"/>
    </row>
    <row r="73" spans="2:52" ht="15.95" customHeight="1">
      <c r="B73" s="737" t="s">
        <v>448</v>
      </c>
      <c r="C73" s="737"/>
      <c r="D73" s="737"/>
      <c r="E73" s="737"/>
      <c r="F73" s="737"/>
      <c r="G73" s="737"/>
      <c r="H73" s="737"/>
      <c r="I73" s="737"/>
      <c r="J73" s="737"/>
      <c r="K73" s="737"/>
      <c r="L73" s="737"/>
      <c r="M73" s="737"/>
      <c r="N73" s="737"/>
      <c r="O73" s="737"/>
      <c r="P73" s="737"/>
      <c r="Q73" s="737"/>
      <c r="R73" s="737"/>
      <c r="S73" s="737"/>
      <c r="T73" s="737"/>
      <c r="U73" s="737"/>
      <c r="V73" s="737"/>
      <c r="W73" s="737"/>
      <c r="X73" s="175"/>
      <c r="AS73" s="175"/>
      <c r="AZ73" s="175"/>
    </row>
    <row r="74" spans="2:52" ht="15.95" customHeight="1">
      <c r="B74" s="737" t="s">
        <v>449</v>
      </c>
      <c r="C74" s="737"/>
      <c r="D74" s="737"/>
      <c r="E74" s="737"/>
      <c r="F74" s="737"/>
      <c r="G74" s="737"/>
      <c r="H74" s="737"/>
      <c r="I74" s="737"/>
      <c r="J74" s="737"/>
      <c r="K74" s="737"/>
      <c r="L74" s="737"/>
      <c r="M74" s="737"/>
      <c r="N74" s="737"/>
      <c r="O74" s="737"/>
      <c r="P74" s="737"/>
      <c r="Q74" s="737"/>
      <c r="R74" s="737"/>
      <c r="S74" s="737"/>
      <c r="T74" s="737"/>
      <c r="U74" s="737"/>
      <c r="V74" s="737"/>
      <c r="W74" s="737"/>
      <c r="X74" s="175"/>
      <c r="AS74" s="175"/>
      <c r="AZ74" s="175"/>
    </row>
    <row r="75" spans="2:52" ht="15.95" customHeight="1">
      <c r="B75" s="739" t="s">
        <v>450</v>
      </c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175"/>
      <c r="AS75" s="175"/>
      <c r="AZ75" s="175"/>
    </row>
    <row r="76" spans="2:52" ht="15.95" customHeight="1">
      <c r="B76" s="737" t="s">
        <v>451</v>
      </c>
      <c r="C76" s="737"/>
      <c r="D76" s="737"/>
      <c r="E76" s="737"/>
      <c r="F76" s="737"/>
      <c r="G76" s="737"/>
      <c r="H76" s="737"/>
      <c r="I76" s="737"/>
      <c r="J76" s="737"/>
      <c r="K76" s="737"/>
      <c r="L76" s="737"/>
      <c r="M76" s="737"/>
      <c r="N76" s="737"/>
      <c r="O76" s="737"/>
      <c r="P76" s="737"/>
      <c r="Q76" s="737"/>
      <c r="R76" s="737"/>
      <c r="S76" s="737"/>
      <c r="T76" s="737"/>
      <c r="U76" s="737"/>
      <c r="V76" s="737"/>
      <c r="W76" s="737"/>
      <c r="X76" s="175"/>
      <c r="AS76" s="175"/>
      <c r="AZ76" s="175"/>
    </row>
    <row r="77" spans="2:52" ht="15.95" customHeight="1">
      <c r="B77" s="737" t="s">
        <v>452</v>
      </c>
      <c r="C77" s="737"/>
      <c r="D77" s="737"/>
      <c r="E77" s="737"/>
      <c r="F77" s="737"/>
      <c r="G77" s="737"/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175"/>
      <c r="AS77" s="175"/>
      <c r="AZ77" s="175"/>
    </row>
    <row r="78" spans="2:52" ht="15.95" customHeight="1">
      <c r="B78" s="737" t="s">
        <v>453</v>
      </c>
      <c r="C78" s="737"/>
      <c r="D78" s="737"/>
      <c r="E78" s="737"/>
      <c r="F78" s="737"/>
      <c r="G78" s="737"/>
      <c r="H78" s="737"/>
      <c r="I78" s="737"/>
      <c r="J78" s="737"/>
      <c r="K78" s="737"/>
      <c r="L78" s="737"/>
      <c r="M78" s="737"/>
      <c r="N78" s="737"/>
      <c r="O78" s="737"/>
      <c r="P78" s="737"/>
      <c r="Q78" s="737"/>
      <c r="R78" s="737"/>
      <c r="S78" s="737"/>
      <c r="T78" s="737"/>
      <c r="U78" s="737"/>
      <c r="V78" s="737"/>
      <c r="W78" s="737"/>
      <c r="X78" s="175"/>
      <c r="AS78" s="175"/>
      <c r="AZ78" s="175"/>
    </row>
    <row r="79" spans="2:52" ht="15.95" customHeight="1">
      <c r="B79" s="737" t="s">
        <v>454</v>
      </c>
      <c r="C79" s="737"/>
      <c r="D79" s="737"/>
      <c r="E79" s="737"/>
      <c r="F79" s="737"/>
      <c r="G79" s="737"/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  <c r="S79" s="737"/>
      <c r="T79" s="737"/>
      <c r="U79" s="737"/>
      <c r="V79" s="737"/>
      <c r="W79" s="737"/>
      <c r="X79" s="175"/>
      <c r="AS79" s="175"/>
      <c r="AZ79" s="175"/>
    </row>
    <row r="80" spans="2:52" ht="15.95" customHeight="1">
      <c r="B80" s="740" t="s">
        <v>455</v>
      </c>
      <c r="C80" s="740"/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  <c r="S80" s="740"/>
      <c r="T80" s="740"/>
      <c r="U80" s="740"/>
      <c r="V80" s="740"/>
      <c r="W80" s="740"/>
      <c r="X80" s="175"/>
      <c r="AS80" s="175"/>
      <c r="AZ80" s="175"/>
    </row>
    <row r="81" spans="2:52" ht="15.95" customHeight="1">
      <c r="B81" s="738" t="s">
        <v>456</v>
      </c>
      <c r="C81" s="738"/>
      <c r="D81" s="738"/>
      <c r="E81" s="738"/>
      <c r="F81" s="738"/>
      <c r="G81" s="738"/>
      <c r="H81" s="738"/>
      <c r="I81" s="738"/>
      <c r="J81" s="738"/>
      <c r="K81" s="738"/>
      <c r="L81" s="738"/>
      <c r="M81" s="738"/>
      <c r="N81" s="738"/>
      <c r="O81" s="738"/>
      <c r="P81" s="738"/>
      <c r="Q81" s="738"/>
      <c r="R81" s="738"/>
      <c r="S81" s="738"/>
      <c r="T81" s="738"/>
      <c r="U81" s="738"/>
      <c r="V81" s="738"/>
      <c r="W81" s="738"/>
      <c r="X81" s="175"/>
      <c r="AS81" s="175"/>
      <c r="AZ81" s="175"/>
    </row>
    <row r="82" spans="2:52" ht="15.95" customHeight="1">
      <c r="B82" s="739" t="s">
        <v>457</v>
      </c>
      <c r="C82" s="738"/>
      <c r="D82" s="738"/>
      <c r="E82" s="738"/>
      <c r="F82" s="738"/>
      <c r="G82" s="738"/>
      <c r="H82" s="738"/>
      <c r="I82" s="738"/>
      <c r="J82" s="738"/>
      <c r="K82" s="738"/>
      <c r="L82" s="738"/>
      <c r="M82" s="738"/>
      <c r="N82" s="738"/>
      <c r="O82" s="738"/>
      <c r="P82" s="738"/>
      <c r="Q82" s="738"/>
      <c r="R82" s="738"/>
      <c r="S82" s="738"/>
      <c r="T82" s="738"/>
      <c r="U82" s="738"/>
      <c r="V82" s="738"/>
      <c r="W82" s="738"/>
      <c r="X82" s="175"/>
      <c r="AS82" s="175"/>
      <c r="AZ82" s="175"/>
    </row>
    <row r="83" spans="2:52" ht="15.95" customHeight="1">
      <c r="B83" s="737" t="s">
        <v>458</v>
      </c>
      <c r="C83" s="737"/>
      <c r="D83" s="737"/>
      <c r="E83" s="737"/>
      <c r="F83" s="737"/>
      <c r="G83" s="737"/>
      <c r="H83" s="737"/>
      <c r="I83" s="737"/>
      <c r="J83" s="737"/>
      <c r="K83" s="737"/>
      <c r="L83" s="737"/>
      <c r="M83" s="737"/>
      <c r="N83" s="737"/>
      <c r="O83" s="737"/>
      <c r="P83" s="737"/>
      <c r="Q83" s="737"/>
      <c r="R83" s="737"/>
      <c r="S83" s="737"/>
      <c r="T83" s="737"/>
      <c r="U83" s="737"/>
      <c r="V83" s="737"/>
      <c r="W83" s="737"/>
      <c r="X83" s="175"/>
      <c r="AS83" s="175"/>
      <c r="AZ83" s="175"/>
    </row>
    <row r="84" spans="2:52" ht="15.95" customHeight="1">
      <c r="B84" s="737" t="s">
        <v>459</v>
      </c>
      <c r="C84" s="737"/>
      <c r="D84" s="737"/>
      <c r="E84" s="737"/>
      <c r="F84" s="737"/>
      <c r="G84" s="737"/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737"/>
      <c r="T84" s="737"/>
      <c r="U84" s="737"/>
      <c r="V84" s="737"/>
      <c r="W84" s="737"/>
      <c r="X84" s="175"/>
      <c r="AS84" s="175"/>
      <c r="AZ84" s="175"/>
    </row>
    <row r="85" spans="2:52" ht="15.95" customHeight="1">
      <c r="B85" s="739" t="s">
        <v>460</v>
      </c>
      <c r="C85" s="738"/>
      <c r="D85" s="738"/>
      <c r="E85" s="738"/>
      <c r="F85" s="738"/>
      <c r="G85" s="738"/>
      <c r="H85" s="738"/>
      <c r="I85" s="738"/>
      <c r="J85" s="738"/>
      <c r="K85" s="738"/>
      <c r="L85" s="738"/>
      <c r="M85" s="738"/>
      <c r="N85" s="738"/>
      <c r="O85" s="738"/>
      <c r="P85" s="738"/>
      <c r="Q85" s="738"/>
      <c r="R85" s="738"/>
      <c r="S85" s="738"/>
      <c r="T85" s="738"/>
      <c r="U85" s="738"/>
      <c r="V85" s="738"/>
      <c r="W85" s="738"/>
      <c r="X85" s="175"/>
      <c r="AS85" s="175"/>
      <c r="AZ85" s="175"/>
    </row>
    <row r="86" spans="2:52" ht="15.95" customHeight="1">
      <c r="B86" s="737" t="s">
        <v>461</v>
      </c>
      <c r="C86" s="737"/>
      <c r="D86" s="737"/>
      <c r="E86" s="737"/>
      <c r="F86" s="737"/>
      <c r="G86" s="737"/>
      <c r="H86" s="737"/>
      <c r="I86" s="737"/>
      <c r="J86" s="737"/>
      <c r="K86" s="737"/>
      <c r="L86" s="737"/>
      <c r="M86" s="737"/>
      <c r="N86" s="737"/>
      <c r="O86" s="737"/>
      <c r="P86" s="737"/>
      <c r="Q86" s="737"/>
      <c r="R86" s="737"/>
      <c r="S86" s="737"/>
      <c r="T86" s="737"/>
      <c r="U86" s="737"/>
      <c r="V86" s="737"/>
      <c r="W86" s="737"/>
      <c r="X86" s="175"/>
      <c r="AS86" s="175"/>
      <c r="AZ86" s="175"/>
    </row>
    <row r="87" spans="2:52" ht="15.95" customHeight="1">
      <c r="B87" s="737" t="s">
        <v>462</v>
      </c>
      <c r="C87" s="737"/>
      <c r="D87" s="737"/>
      <c r="E87" s="737"/>
      <c r="F87" s="737"/>
      <c r="G87" s="737"/>
      <c r="H87" s="737"/>
      <c r="I87" s="737"/>
      <c r="J87" s="737"/>
      <c r="K87" s="737"/>
      <c r="L87" s="737"/>
      <c r="M87" s="737"/>
      <c r="N87" s="737"/>
      <c r="O87" s="737"/>
      <c r="P87" s="737"/>
      <c r="Q87" s="737"/>
      <c r="R87" s="737"/>
      <c r="S87" s="737"/>
      <c r="T87" s="737"/>
      <c r="U87" s="737"/>
      <c r="V87" s="737"/>
      <c r="W87" s="737"/>
      <c r="X87" s="175"/>
      <c r="AS87" s="175"/>
      <c r="AZ87" s="175"/>
    </row>
    <row r="88" spans="2:52" ht="15.95" customHeight="1">
      <c r="B88" s="738" t="s">
        <v>463</v>
      </c>
      <c r="C88" s="738"/>
      <c r="D88" s="738"/>
      <c r="E88" s="738"/>
      <c r="F88" s="738"/>
      <c r="G88" s="738"/>
      <c r="H88" s="738"/>
      <c r="I88" s="738"/>
      <c r="J88" s="738"/>
      <c r="K88" s="738"/>
      <c r="L88" s="738"/>
      <c r="M88" s="738"/>
      <c r="N88" s="738"/>
      <c r="O88" s="738"/>
      <c r="P88" s="738"/>
      <c r="Q88" s="738"/>
      <c r="R88" s="738"/>
      <c r="S88" s="738"/>
      <c r="T88" s="738"/>
      <c r="U88" s="738"/>
      <c r="V88" s="738"/>
      <c r="W88" s="738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X4:AR4"/>
    <mergeCell ref="X6:AR6"/>
    <mergeCell ref="C2:W2"/>
    <mergeCell ref="B54:W54"/>
    <mergeCell ref="B66:W66"/>
    <mergeCell ref="B55:W55"/>
    <mergeCell ref="B58:W58"/>
    <mergeCell ref="B59:W59"/>
    <mergeCell ref="B60:W60"/>
    <mergeCell ref="B57:W57"/>
    <mergeCell ref="B62:W62"/>
    <mergeCell ref="B63:W63"/>
    <mergeCell ref="AS4:BF4"/>
    <mergeCell ref="C5:W5"/>
    <mergeCell ref="X5:AR5"/>
    <mergeCell ref="AS5:AY5"/>
    <mergeCell ref="AZ5:BF5"/>
    <mergeCell ref="A4:A7"/>
    <mergeCell ref="B4:B7"/>
    <mergeCell ref="C4:W4"/>
    <mergeCell ref="C6:W6"/>
    <mergeCell ref="AS6:AY6"/>
    <mergeCell ref="AZ6:BF6"/>
    <mergeCell ref="AY43:BF43"/>
    <mergeCell ref="B81:W81"/>
    <mergeCell ref="B67:W67"/>
    <mergeCell ref="B68:W68"/>
    <mergeCell ref="B69:W69"/>
    <mergeCell ref="B70:W70"/>
    <mergeCell ref="B71:W71"/>
    <mergeCell ref="B56:W56"/>
    <mergeCell ref="B73:W73"/>
    <mergeCell ref="B74:W74"/>
    <mergeCell ref="B75:W75"/>
    <mergeCell ref="B76:W76"/>
    <mergeCell ref="B77:W77"/>
    <mergeCell ref="B78:W78"/>
    <mergeCell ref="B72:W72"/>
    <mergeCell ref="B88:W88"/>
    <mergeCell ref="B83:W83"/>
    <mergeCell ref="B84:W84"/>
    <mergeCell ref="B85:W85"/>
    <mergeCell ref="B86:W86"/>
    <mergeCell ref="B87:W87"/>
    <mergeCell ref="B82:W82"/>
    <mergeCell ref="B79:W79"/>
    <mergeCell ref="B80:W80"/>
  </mergeCells>
  <phoneticPr fontId="0" type="noConversion"/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1.1023622047244095" top="0.74803149606299213" bottom="2.5196850393700787" header="0.31496062992125984" footer="0.31496062992125984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O208"/>
  <sheetViews>
    <sheetView zoomScale="70" zoomScaleNormal="70" workbookViewId="0">
      <selection activeCell="AW66" sqref="AW66"/>
    </sheetView>
  </sheetViews>
  <sheetFormatPr defaultRowHeight="12.75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>
      <c r="B1" s="151" t="s">
        <v>363</v>
      </c>
      <c r="C1" s="151"/>
      <c r="D1" s="151"/>
      <c r="O1" s="719" t="s">
        <v>421</v>
      </c>
      <c r="P1" s="719"/>
    </row>
    <row r="2" spans="1:67" ht="15">
      <c r="B2" s="153"/>
      <c r="C2" s="522" t="s">
        <v>382</v>
      </c>
      <c r="D2" s="153"/>
      <c r="E2" s="153"/>
      <c r="F2" s="153"/>
      <c r="G2" s="153"/>
      <c r="H2" s="153"/>
      <c r="I2" s="153"/>
      <c r="J2" s="153"/>
      <c r="K2" s="153"/>
      <c r="L2" s="153"/>
      <c r="M2" s="153" t="s">
        <v>591</v>
      </c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>
      <c r="B3" s="153"/>
      <c r="C3" s="522" t="s">
        <v>605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>
      <c r="M4" s="151"/>
      <c r="Q4" s="151"/>
    </row>
    <row r="5" spans="1:67" ht="13.5" customHeight="1">
      <c r="A5" s="730" t="s">
        <v>364</v>
      </c>
      <c r="B5" s="780" t="s">
        <v>465</v>
      </c>
      <c r="C5" s="734" t="s">
        <v>384</v>
      </c>
      <c r="D5" s="707" t="s">
        <v>385</v>
      </c>
      <c r="E5" s="708"/>
      <c r="F5" s="708"/>
      <c r="G5" s="708"/>
      <c r="H5" s="708"/>
      <c r="I5" s="708"/>
      <c r="J5" s="783"/>
      <c r="K5" s="709"/>
      <c r="L5" s="707" t="s">
        <v>386</v>
      </c>
      <c r="M5" s="708"/>
      <c r="N5" s="708"/>
      <c r="O5" s="708"/>
      <c r="P5" s="708"/>
      <c r="Q5" s="708"/>
      <c r="R5" s="708"/>
      <c r="S5" s="709"/>
      <c r="T5" s="712" t="s">
        <v>387</v>
      </c>
      <c r="U5" s="713"/>
      <c r="V5" s="713"/>
      <c r="W5" s="713"/>
      <c r="X5" s="713"/>
      <c r="Y5" s="713"/>
      <c r="Z5" s="713"/>
      <c r="AA5" s="714"/>
      <c r="AB5" s="712" t="s">
        <v>388</v>
      </c>
      <c r="AC5" s="713"/>
      <c r="AD5" s="713"/>
      <c r="AE5" s="713"/>
      <c r="AF5" s="713"/>
      <c r="AG5" s="713"/>
      <c r="AH5" s="713"/>
      <c r="AI5" s="714"/>
      <c r="AJ5" s="707" t="s">
        <v>389</v>
      </c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9"/>
      <c r="AZ5" s="692" t="s">
        <v>390</v>
      </c>
      <c r="BA5" s="693"/>
      <c r="BB5" s="693"/>
      <c r="BC5" s="693"/>
      <c r="BD5" s="693"/>
      <c r="BE5" s="693"/>
      <c r="BF5" s="693"/>
      <c r="BG5" s="694"/>
      <c r="BH5" s="773" t="s">
        <v>391</v>
      </c>
      <c r="BI5" s="774"/>
      <c r="BJ5" s="774"/>
      <c r="BK5" s="774"/>
      <c r="BL5" s="774"/>
      <c r="BM5" s="774"/>
      <c r="BN5" s="774"/>
      <c r="BO5" s="775"/>
    </row>
    <row r="6" spans="1:67" ht="28.5" customHeight="1" thickBot="1">
      <c r="A6" s="731"/>
      <c r="B6" s="781"/>
      <c r="C6" s="735"/>
      <c r="D6" s="701"/>
      <c r="E6" s="702"/>
      <c r="F6" s="702"/>
      <c r="G6" s="702"/>
      <c r="H6" s="702"/>
      <c r="I6" s="702"/>
      <c r="J6" s="784"/>
      <c r="K6" s="703"/>
      <c r="L6" s="701"/>
      <c r="M6" s="702"/>
      <c r="N6" s="702"/>
      <c r="O6" s="702"/>
      <c r="P6" s="702"/>
      <c r="Q6" s="702"/>
      <c r="R6" s="702"/>
      <c r="S6" s="703"/>
      <c r="T6" s="715"/>
      <c r="U6" s="716"/>
      <c r="V6" s="716"/>
      <c r="W6" s="716"/>
      <c r="X6" s="716"/>
      <c r="Y6" s="716"/>
      <c r="Z6" s="716"/>
      <c r="AA6" s="717"/>
      <c r="AB6" s="785"/>
      <c r="AC6" s="786"/>
      <c r="AD6" s="786"/>
      <c r="AE6" s="786"/>
      <c r="AF6" s="786"/>
      <c r="AG6" s="786"/>
      <c r="AH6" s="786"/>
      <c r="AI6" s="787"/>
      <c r="AJ6" s="701" t="s">
        <v>392</v>
      </c>
      <c r="AK6" s="702"/>
      <c r="AL6" s="702"/>
      <c r="AM6" s="702"/>
      <c r="AN6" s="702"/>
      <c r="AO6" s="702"/>
      <c r="AP6" s="702"/>
      <c r="AQ6" s="702"/>
      <c r="AR6" s="702" t="s">
        <v>294</v>
      </c>
      <c r="AS6" s="702"/>
      <c r="AT6" s="702"/>
      <c r="AU6" s="702"/>
      <c r="AV6" s="702"/>
      <c r="AW6" s="702"/>
      <c r="AX6" s="702"/>
      <c r="AY6" s="703"/>
      <c r="AZ6" s="701" t="s">
        <v>393</v>
      </c>
      <c r="BA6" s="702"/>
      <c r="BB6" s="702"/>
      <c r="BC6" s="702"/>
      <c r="BD6" s="702"/>
      <c r="BE6" s="702"/>
      <c r="BF6" s="702"/>
      <c r="BG6" s="703"/>
      <c r="BH6" s="776"/>
      <c r="BI6" s="777"/>
      <c r="BJ6" s="777"/>
      <c r="BK6" s="777"/>
      <c r="BL6" s="777"/>
      <c r="BM6" s="777"/>
      <c r="BN6" s="777"/>
      <c r="BO6" s="778"/>
    </row>
    <row r="7" spans="1:67" ht="12.75" customHeight="1">
      <c r="A7" s="731"/>
      <c r="B7" s="781"/>
      <c r="C7" s="735"/>
      <c r="D7" s="704" t="s">
        <v>394</v>
      </c>
      <c r="E7" s="705" t="s">
        <v>406</v>
      </c>
      <c r="F7" s="705"/>
      <c r="G7" s="705"/>
      <c r="H7" s="705"/>
      <c r="I7" s="705"/>
      <c r="J7" s="769"/>
      <c r="K7" s="706"/>
      <c r="L7" s="704" t="s">
        <v>394</v>
      </c>
      <c r="M7" s="705" t="s">
        <v>406</v>
      </c>
      <c r="N7" s="705"/>
      <c r="O7" s="705"/>
      <c r="P7" s="705"/>
      <c r="Q7" s="705"/>
      <c r="R7" s="769"/>
      <c r="S7" s="706"/>
      <c r="T7" s="704" t="s">
        <v>394</v>
      </c>
      <c r="U7" s="705" t="s">
        <v>406</v>
      </c>
      <c r="V7" s="705"/>
      <c r="W7" s="705"/>
      <c r="X7" s="705"/>
      <c r="Y7" s="705"/>
      <c r="Z7" s="769"/>
      <c r="AA7" s="706"/>
      <c r="AB7" s="772" t="s">
        <v>394</v>
      </c>
      <c r="AC7" s="705" t="s">
        <v>406</v>
      </c>
      <c r="AD7" s="705"/>
      <c r="AE7" s="705"/>
      <c r="AF7" s="705"/>
      <c r="AG7" s="705"/>
      <c r="AH7" s="769"/>
      <c r="AI7" s="706"/>
      <c r="AJ7" s="704" t="s">
        <v>394</v>
      </c>
      <c r="AK7" s="705" t="s">
        <v>406</v>
      </c>
      <c r="AL7" s="705"/>
      <c r="AM7" s="705"/>
      <c r="AN7" s="705"/>
      <c r="AO7" s="705"/>
      <c r="AP7" s="769"/>
      <c r="AQ7" s="706"/>
      <c r="AR7" s="770" t="s">
        <v>394</v>
      </c>
      <c r="AS7" s="705" t="s">
        <v>406</v>
      </c>
      <c r="AT7" s="705"/>
      <c r="AU7" s="705"/>
      <c r="AV7" s="705"/>
      <c r="AW7" s="705"/>
      <c r="AX7" s="769"/>
      <c r="AY7" s="706"/>
      <c r="AZ7" s="704" t="s">
        <v>394</v>
      </c>
      <c r="BA7" s="767" t="s">
        <v>406</v>
      </c>
      <c r="BB7" s="767"/>
      <c r="BC7" s="767"/>
      <c r="BD7" s="767"/>
      <c r="BE7" s="767"/>
      <c r="BF7" s="771"/>
      <c r="BG7" s="768"/>
      <c r="BH7" s="766" t="s">
        <v>394</v>
      </c>
      <c r="BI7" s="767" t="s">
        <v>406</v>
      </c>
      <c r="BJ7" s="767"/>
      <c r="BK7" s="767"/>
      <c r="BL7" s="767"/>
      <c r="BM7" s="767"/>
      <c r="BN7" s="767"/>
      <c r="BO7" s="768"/>
    </row>
    <row r="8" spans="1:67" ht="48" customHeight="1">
      <c r="A8" s="779"/>
      <c r="B8" s="782"/>
      <c r="C8" s="736"/>
      <c r="D8" s="704"/>
      <c r="E8" s="90" t="s">
        <v>407</v>
      </c>
      <c r="F8" s="523" t="s">
        <v>408</v>
      </c>
      <c r="G8" s="523" t="s">
        <v>409</v>
      </c>
      <c r="H8" s="90" t="s">
        <v>410</v>
      </c>
      <c r="I8" s="523" t="s">
        <v>411</v>
      </c>
      <c r="J8" s="524" t="s">
        <v>412</v>
      </c>
      <c r="K8" s="177" t="s">
        <v>413</v>
      </c>
      <c r="L8" s="704"/>
      <c r="M8" s="90" t="s">
        <v>407</v>
      </c>
      <c r="N8" s="523" t="s">
        <v>408</v>
      </c>
      <c r="O8" s="523" t="s">
        <v>409</v>
      </c>
      <c r="P8" s="90" t="s">
        <v>410</v>
      </c>
      <c r="Q8" s="523" t="s">
        <v>411</v>
      </c>
      <c r="R8" s="524" t="s">
        <v>412</v>
      </c>
      <c r="S8" s="177" t="s">
        <v>413</v>
      </c>
      <c r="T8" s="704"/>
      <c r="U8" s="90" t="s">
        <v>407</v>
      </c>
      <c r="V8" s="523" t="s">
        <v>408</v>
      </c>
      <c r="W8" s="523" t="s">
        <v>409</v>
      </c>
      <c r="X8" s="90" t="s">
        <v>410</v>
      </c>
      <c r="Y8" s="523" t="s">
        <v>411</v>
      </c>
      <c r="Z8" s="524" t="s">
        <v>412</v>
      </c>
      <c r="AA8" s="177" t="s">
        <v>413</v>
      </c>
      <c r="AB8" s="704"/>
      <c r="AC8" s="90" t="s">
        <v>407</v>
      </c>
      <c r="AD8" s="523" t="s">
        <v>408</v>
      </c>
      <c r="AE8" s="523" t="s">
        <v>409</v>
      </c>
      <c r="AF8" s="90" t="s">
        <v>410</v>
      </c>
      <c r="AG8" s="523" t="s">
        <v>411</v>
      </c>
      <c r="AH8" s="524" t="s">
        <v>412</v>
      </c>
      <c r="AI8" s="177" t="s">
        <v>413</v>
      </c>
      <c r="AJ8" s="704"/>
      <c r="AK8" s="90" t="s">
        <v>407</v>
      </c>
      <c r="AL8" s="523" t="s">
        <v>408</v>
      </c>
      <c r="AM8" s="523" t="s">
        <v>409</v>
      </c>
      <c r="AN8" s="90" t="s">
        <v>410</v>
      </c>
      <c r="AO8" s="523" t="s">
        <v>411</v>
      </c>
      <c r="AP8" s="524" t="s">
        <v>412</v>
      </c>
      <c r="AQ8" s="177" t="s">
        <v>413</v>
      </c>
      <c r="AR8" s="770"/>
      <c r="AS8" s="90" t="s">
        <v>407</v>
      </c>
      <c r="AT8" s="523" t="s">
        <v>408</v>
      </c>
      <c r="AU8" s="523" t="s">
        <v>409</v>
      </c>
      <c r="AV8" s="90" t="s">
        <v>410</v>
      </c>
      <c r="AW8" s="523" t="s">
        <v>411</v>
      </c>
      <c r="AX8" s="524" t="s">
        <v>412</v>
      </c>
      <c r="AY8" s="177" t="s">
        <v>413</v>
      </c>
      <c r="AZ8" s="704"/>
      <c r="BA8" s="90" t="s">
        <v>407</v>
      </c>
      <c r="BB8" s="523" t="s">
        <v>408</v>
      </c>
      <c r="BC8" s="523" t="s">
        <v>409</v>
      </c>
      <c r="BD8" s="90" t="s">
        <v>410</v>
      </c>
      <c r="BE8" s="523" t="s">
        <v>411</v>
      </c>
      <c r="BF8" s="524" t="s">
        <v>412</v>
      </c>
      <c r="BG8" s="177" t="s">
        <v>413</v>
      </c>
      <c r="BH8" s="766"/>
      <c r="BI8" s="90" t="s">
        <v>407</v>
      </c>
      <c r="BJ8" s="523" t="s">
        <v>408</v>
      </c>
      <c r="BK8" s="523" t="s">
        <v>409</v>
      </c>
      <c r="BL8" s="90" t="s">
        <v>410</v>
      </c>
      <c r="BM8" s="523" t="s">
        <v>411</v>
      </c>
      <c r="BN8" s="90" t="s">
        <v>412</v>
      </c>
      <c r="BO8" s="177" t="s">
        <v>413</v>
      </c>
    </row>
    <row r="9" spans="1:67">
      <c r="A9" s="154"/>
      <c r="B9" s="193" t="s">
        <v>378</v>
      </c>
      <c r="C9" s="194"/>
      <c r="D9" s="181">
        <f>E9+F9+G9+H9+I9+J9+K9</f>
        <v>143</v>
      </c>
      <c r="E9" s="157">
        <f t="shared" ref="E9:K9" si="0">SUM(E10:E56)</f>
        <v>118</v>
      </c>
      <c r="F9" s="157">
        <f t="shared" si="0"/>
        <v>5</v>
      </c>
      <c r="G9" s="157">
        <f t="shared" si="0"/>
        <v>3</v>
      </c>
      <c r="H9" s="157">
        <f t="shared" si="0"/>
        <v>2</v>
      </c>
      <c r="I9" s="157">
        <f t="shared" si="0"/>
        <v>0</v>
      </c>
      <c r="J9" s="157">
        <f t="shared" si="0"/>
        <v>1</v>
      </c>
      <c r="K9" s="182">
        <f t="shared" si="0"/>
        <v>14</v>
      </c>
      <c r="L9" s="181">
        <f>M9+N9+O9+P9+Q9+R9+S9</f>
        <v>1474</v>
      </c>
      <c r="M9" s="157">
        <f t="shared" ref="M9:S9" si="1">SUM(M10:M56)</f>
        <v>246</v>
      </c>
      <c r="N9" s="157">
        <f t="shared" si="1"/>
        <v>34</v>
      </c>
      <c r="O9" s="157">
        <f>SUM(O10:O56)</f>
        <v>1</v>
      </c>
      <c r="P9" s="157">
        <f t="shared" si="1"/>
        <v>140</v>
      </c>
      <c r="Q9" s="157">
        <f t="shared" si="1"/>
        <v>959</v>
      </c>
      <c r="R9" s="157">
        <f t="shared" si="1"/>
        <v>6</v>
      </c>
      <c r="S9" s="182">
        <f t="shared" si="1"/>
        <v>88</v>
      </c>
      <c r="T9" s="181">
        <f>U9+V9+W9+X9+Y9+Z9+AA9</f>
        <v>1617</v>
      </c>
      <c r="U9" s="157">
        <f>SUM(U10:U56)</f>
        <v>364</v>
      </c>
      <c r="V9" s="157">
        <f t="shared" ref="V9:AA9" si="2">SUM(V10:V56)</f>
        <v>39</v>
      </c>
      <c r="W9" s="157">
        <f t="shared" si="2"/>
        <v>4</v>
      </c>
      <c r="X9" s="157">
        <f t="shared" si="2"/>
        <v>142</v>
      </c>
      <c r="Y9" s="157">
        <f t="shared" si="2"/>
        <v>959</v>
      </c>
      <c r="Z9" s="157">
        <f t="shared" si="2"/>
        <v>7</v>
      </c>
      <c r="AA9" s="182">
        <f t="shared" si="2"/>
        <v>102</v>
      </c>
      <c r="AB9" s="181">
        <f>AC9+AD9+AE9+AF9+AG9+AH9+AI9</f>
        <v>1487</v>
      </c>
      <c r="AC9" s="157">
        <f t="shared" ref="AC9:AI9" si="3">SUM(AC10:AC56)</f>
        <v>262</v>
      </c>
      <c r="AD9" s="157">
        <f t="shared" si="3"/>
        <v>32</v>
      </c>
      <c r="AE9" s="157">
        <f t="shared" si="3"/>
        <v>4</v>
      </c>
      <c r="AF9" s="157">
        <f t="shared" si="3"/>
        <v>140</v>
      </c>
      <c r="AG9" s="157">
        <f t="shared" si="3"/>
        <v>959</v>
      </c>
      <c r="AH9" s="157">
        <f t="shared" si="3"/>
        <v>4</v>
      </c>
      <c r="AI9" s="182">
        <f t="shared" si="3"/>
        <v>86</v>
      </c>
      <c r="AJ9" s="181">
        <f>AK9+AL9+AM9+AN9+AO9+AP9+AQ9</f>
        <v>1322</v>
      </c>
      <c r="AK9" s="157">
        <f t="shared" ref="AK9:AQ9" si="4">SUM(AK10:AK56)</f>
        <v>204</v>
      </c>
      <c r="AL9" s="157">
        <f t="shared" si="4"/>
        <v>16</v>
      </c>
      <c r="AM9" s="157">
        <f t="shared" si="4"/>
        <v>2</v>
      </c>
      <c r="AN9" s="157">
        <f t="shared" si="4"/>
        <v>124</v>
      </c>
      <c r="AO9" s="157">
        <f t="shared" si="4"/>
        <v>908</v>
      </c>
      <c r="AP9" s="157">
        <f t="shared" si="4"/>
        <v>2</v>
      </c>
      <c r="AQ9" s="157">
        <f t="shared" si="4"/>
        <v>66</v>
      </c>
      <c r="AR9" s="157">
        <f>AS9+AT9+AU9+AV9+AW9+AX9+AY9</f>
        <v>165</v>
      </c>
      <c r="AS9" s="157">
        <f t="shared" ref="AS9:AY9" si="5">SUM(AS10:AS56)</f>
        <v>58</v>
      </c>
      <c r="AT9" s="157">
        <f t="shared" si="5"/>
        <v>16</v>
      </c>
      <c r="AU9" s="157">
        <f>SUM(AU10:AU56)</f>
        <v>2</v>
      </c>
      <c r="AV9" s="157">
        <f t="shared" si="5"/>
        <v>16</v>
      </c>
      <c r="AW9" s="157">
        <f t="shared" si="5"/>
        <v>51</v>
      </c>
      <c r="AX9" s="157">
        <f t="shared" si="5"/>
        <v>2</v>
      </c>
      <c r="AY9" s="182">
        <f t="shared" si="5"/>
        <v>20</v>
      </c>
      <c r="AZ9" s="181">
        <f>BA9+BB9+BC9+BD9+BE9+BF9+BG9</f>
        <v>1423</v>
      </c>
      <c r="BA9" s="157">
        <f t="shared" ref="BA9:BG9" si="6">SUM(BA10:BA56)</f>
        <v>215</v>
      </c>
      <c r="BB9" s="157">
        <f t="shared" si="6"/>
        <v>28</v>
      </c>
      <c r="BC9" s="157">
        <f>SUM(BC10:BC56)</f>
        <v>0</v>
      </c>
      <c r="BD9" s="157">
        <f t="shared" si="6"/>
        <v>139</v>
      </c>
      <c r="BE9" s="157">
        <f t="shared" si="6"/>
        <v>959</v>
      </c>
      <c r="BF9" s="157">
        <f t="shared" si="6"/>
        <v>1</v>
      </c>
      <c r="BG9" s="182">
        <f t="shared" si="6"/>
        <v>81</v>
      </c>
      <c r="BH9" s="181">
        <f>BI9+BJ9+BK9+BL9+BM9+BN9+BO9</f>
        <v>130</v>
      </c>
      <c r="BI9" s="157">
        <f t="shared" ref="BI9:BO9" si="7">SUM(BI10:BI56)</f>
        <v>102</v>
      </c>
      <c r="BJ9" s="157">
        <f t="shared" si="7"/>
        <v>7</v>
      </c>
      <c r="BK9" s="157">
        <f t="shared" si="7"/>
        <v>0</v>
      </c>
      <c r="BL9" s="157">
        <f t="shared" si="7"/>
        <v>2</v>
      </c>
      <c r="BM9" s="157">
        <f t="shared" si="7"/>
        <v>0</v>
      </c>
      <c r="BN9" s="157">
        <f t="shared" si="7"/>
        <v>3</v>
      </c>
      <c r="BO9" s="182">
        <f t="shared" si="7"/>
        <v>16</v>
      </c>
    </row>
    <row r="10" spans="1:67">
      <c r="A10" s="154">
        <v>1</v>
      </c>
      <c r="B10" s="195" t="s">
        <v>598</v>
      </c>
      <c r="C10" s="183"/>
      <c r="D10" s="181">
        <f t="shared" ref="D10:D56" si="8">E10+F10+G10+H10+I10+J10+K10</f>
        <v>15</v>
      </c>
      <c r="E10" s="184">
        <v>15</v>
      </c>
      <c r="F10" s="92">
        <v>0</v>
      </c>
      <c r="G10" s="92">
        <v>0</v>
      </c>
      <c r="H10" s="92">
        <v>0</v>
      </c>
      <c r="I10" s="92">
        <v>0</v>
      </c>
      <c r="J10" s="196">
        <v>0</v>
      </c>
      <c r="K10" s="159">
        <v>0</v>
      </c>
      <c r="L10" s="181">
        <f t="shared" ref="L10:L56" si="9">M10+N10+O10+P10+Q10+R10+S10</f>
        <v>91</v>
      </c>
      <c r="M10" s="92">
        <v>0</v>
      </c>
      <c r="N10" s="92">
        <v>5</v>
      </c>
      <c r="O10" s="92">
        <v>0</v>
      </c>
      <c r="P10" s="92">
        <v>11</v>
      </c>
      <c r="Q10" s="92">
        <v>73</v>
      </c>
      <c r="R10" s="92">
        <v>0</v>
      </c>
      <c r="S10" s="159">
        <v>2</v>
      </c>
      <c r="T10" s="181">
        <f t="shared" ref="T10:T56" si="10">U10+V10+W10+X10+Y10+Z10+AA10</f>
        <v>106</v>
      </c>
      <c r="U10" s="156">
        <f t="shared" ref="U10:Z10" si="11">E10+M10</f>
        <v>15</v>
      </c>
      <c r="V10" s="156">
        <f t="shared" si="11"/>
        <v>5</v>
      </c>
      <c r="W10" s="156">
        <f t="shared" si="11"/>
        <v>0</v>
      </c>
      <c r="X10" s="156">
        <f t="shared" si="11"/>
        <v>11</v>
      </c>
      <c r="Y10" s="156">
        <f t="shared" si="11"/>
        <v>73</v>
      </c>
      <c r="Z10" s="156">
        <f t="shared" si="11"/>
        <v>0</v>
      </c>
      <c r="AA10" s="156">
        <f t="shared" ref="AA10:AA56" si="12">K10+S10</f>
        <v>2</v>
      </c>
      <c r="AB10" s="181">
        <f t="shared" ref="AB10:AB56" si="13">AC10+AD10+AE10+AF10+AG10+AH10+AI10</f>
        <v>106</v>
      </c>
      <c r="AC10" s="156">
        <f t="shared" ref="AC10:AI56" si="14">AK10+AS10</f>
        <v>15</v>
      </c>
      <c r="AD10" s="156">
        <f t="shared" si="14"/>
        <v>5</v>
      </c>
      <c r="AE10" s="157">
        <f t="shared" si="14"/>
        <v>0</v>
      </c>
      <c r="AF10" s="156">
        <f t="shared" si="14"/>
        <v>11</v>
      </c>
      <c r="AG10" s="156">
        <f t="shared" si="14"/>
        <v>73</v>
      </c>
      <c r="AH10" s="156">
        <f t="shared" si="14"/>
        <v>0</v>
      </c>
      <c r="AI10" s="158">
        <f t="shared" si="14"/>
        <v>2</v>
      </c>
      <c r="AJ10" s="181">
        <f t="shared" ref="AJ10:AJ56" si="15">AK10+AL10+AM10+AN10+AO10+AP10+AQ10</f>
        <v>96</v>
      </c>
      <c r="AK10" s="92">
        <v>11</v>
      </c>
      <c r="AL10" s="92">
        <v>2</v>
      </c>
      <c r="AM10" s="92">
        <v>0</v>
      </c>
      <c r="AN10" s="92">
        <v>11</v>
      </c>
      <c r="AO10" s="92">
        <v>70</v>
      </c>
      <c r="AP10" s="92">
        <v>0</v>
      </c>
      <c r="AQ10" s="92">
        <v>2</v>
      </c>
      <c r="AR10" s="157">
        <f t="shared" ref="AR10:AR56" si="16">AS10+AT10+AU10+AV10+AW10+AX10+AY10</f>
        <v>10</v>
      </c>
      <c r="AS10" s="92">
        <v>4</v>
      </c>
      <c r="AT10" s="92">
        <v>3</v>
      </c>
      <c r="AU10" s="92">
        <v>0</v>
      </c>
      <c r="AV10" s="92">
        <v>0</v>
      </c>
      <c r="AW10" s="92">
        <v>3</v>
      </c>
      <c r="AX10" s="92">
        <v>0</v>
      </c>
      <c r="AY10" s="159">
        <v>0</v>
      </c>
      <c r="AZ10" s="181">
        <f t="shared" ref="AZ10:AZ56" si="17">BA10+BB10+BC10+BD10+BE10+BF10+BG10</f>
        <v>100</v>
      </c>
      <c r="BA10" s="92">
        <v>10</v>
      </c>
      <c r="BB10" s="92">
        <v>5</v>
      </c>
      <c r="BC10" s="92">
        <v>0</v>
      </c>
      <c r="BD10" s="92">
        <v>11</v>
      </c>
      <c r="BE10" s="92">
        <v>73</v>
      </c>
      <c r="BF10" s="92">
        <v>0</v>
      </c>
      <c r="BG10" s="159">
        <v>1</v>
      </c>
      <c r="BH10" s="181">
        <f t="shared" ref="BH10:BH56" si="18">BI10+BJ10+BK10+BL10+BM10+BN10+BO10</f>
        <v>0</v>
      </c>
      <c r="BI10" s="156">
        <f t="shared" ref="BI10:BO56" si="19">U10-AC10</f>
        <v>0</v>
      </c>
      <c r="BJ10" s="156">
        <f t="shared" si="19"/>
        <v>0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0</v>
      </c>
    </row>
    <row r="11" spans="1:67">
      <c r="A11" s="154">
        <v>2</v>
      </c>
      <c r="B11" s="195" t="s">
        <v>603</v>
      </c>
      <c r="C11" s="183"/>
      <c r="D11" s="181">
        <v>55</v>
      </c>
      <c r="E11" s="184">
        <v>44</v>
      </c>
      <c r="F11" s="92">
        <v>4</v>
      </c>
      <c r="G11" s="92">
        <v>2</v>
      </c>
      <c r="H11" s="92">
        <v>0</v>
      </c>
      <c r="I11" s="92">
        <v>0</v>
      </c>
      <c r="J11" s="196">
        <v>0</v>
      </c>
      <c r="K11" s="159">
        <v>5</v>
      </c>
      <c r="L11" s="181">
        <f t="shared" si="9"/>
        <v>502</v>
      </c>
      <c r="M11" s="92">
        <v>80</v>
      </c>
      <c r="N11" s="92">
        <v>11</v>
      </c>
      <c r="O11" s="92">
        <v>1</v>
      </c>
      <c r="P11" s="92">
        <v>50</v>
      </c>
      <c r="Q11" s="92">
        <v>327</v>
      </c>
      <c r="R11" s="92">
        <v>3</v>
      </c>
      <c r="S11" s="159">
        <v>30</v>
      </c>
      <c r="T11" s="181">
        <f t="shared" si="10"/>
        <v>557</v>
      </c>
      <c r="U11" s="156">
        <f t="shared" ref="U11:U56" si="20">E11+M11</f>
        <v>124</v>
      </c>
      <c r="V11" s="156">
        <f t="shared" ref="V11:Y14" si="21">F11+N11</f>
        <v>15</v>
      </c>
      <c r="W11" s="156">
        <f t="shared" si="21"/>
        <v>3</v>
      </c>
      <c r="X11" s="156">
        <f t="shared" si="21"/>
        <v>50</v>
      </c>
      <c r="Y11" s="156">
        <f t="shared" si="21"/>
        <v>327</v>
      </c>
      <c r="Z11" s="156">
        <f t="shared" ref="Z11:Z56" si="22">J11+R11</f>
        <v>3</v>
      </c>
      <c r="AA11" s="156">
        <f t="shared" si="12"/>
        <v>35</v>
      </c>
      <c r="AB11" s="181">
        <f t="shared" si="13"/>
        <v>514</v>
      </c>
      <c r="AC11" s="156">
        <f t="shared" si="14"/>
        <v>90</v>
      </c>
      <c r="AD11" s="156">
        <f t="shared" si="14"/>
        <v>12</v>
      </c>
      <c r="AE11" s="157">
        <f t="shared" si="14"/>
        <v>3</v>
      </c>
      <c r="AF11" s="156">
        <f t="shared" si="14"/>
        <v>50</v>
      </c>
      <c r="AG11" s="156">
        <f t="shared" si="14"/>
        <v>327</v>
      </c>
      <c r="AH11" s="156">
        <f t="shared" si="14"/>
        <v>1</v>
      </c>
      <c r="AI11" s="158">
        <f t="shared" si="14"/>
        <v>31</v>
      </c>
      <c r="AJ11" s="181">
        <f t="shared" si="15"/>
        <v>446</v>
      </c>
      <c r="AK11" s="92">
        <v>71</v>
      </c>
      <c r="AL11" s="92">
        <v>5</v>
      </c>
      <c r="AM11" s="92">
        <v>1</v>
      </c>
      <c r="AN11" s="92">
        <v>37</v>
      </c>
      <c r="AO11" s="92">
        <v>311</v>
      </c>
      <c r="AP11" s="92">
        <v>0</v>
      </c>
      <c r="AQ11" s="92">
        <v>21</v>
      </c>
      <c r="AR11" s="157">
        <f t="shared" si="16"/>
        <v>68</v>
      </c>
      <c r="AS11" s="92">
        <v>19</v>
      </c>
      <c r="AT11" s="92">
        <v>7</v>
      </c>
      <c r="AU11" s="92">
        <v>2</v>
      </c>
      <c r="AV11" s="92">
        <v>13</v>
      </c>
      <c r="AW11" s="92">
        <v>16</v>
      </c>
      <c r="AX11" s="92">
        <v>1</v>
      </c>
      <c r="AY11" s="159">
        <v>10</v>
      </c>
      <c r="AZ11" s="181">
        <f t="shared" si="17"/>
        <v>487</v>
      </c>
      <c r="BA11" s="92">
        <v>68</v>
      </c>
      <c r="BB11" s="92">
        <v>12</v>
      </c>
      <c r="BC11" s="92">
        <v>0</v>
      </c>
      <c r="BD11" s="92">
        <v>50</v>
      </c>
      <c r="BE11" s="92">
        <v>327</v>
      </c>
      <c r="BF11" s="92">
        <v>0</v>
      </c>
      <c r="BG11" s="159">
        <v>30</v>
      </c>
      <c r="BH11" s="181">
        <f t="shared" si="18"/>
        <v>43</v>
      </c>
      <c r="BI11" s="156">
        <f t="shared" si="19"/>
        <v>34</v>
      </c>
      <c r="BJ11" s="156">
        <f t="shared" si="19"/>
        <v>3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2</v>
      </c>
      <c r="BO11" s="158">
        <f t="shared" si="19"/>
        <v>4</v>
      </c>
    </row>
    <row r="12" spans="1:67">
      <c r="A12" s="154">
        <v>3</v>
      </c>
      <c r="B12" s="195" t="s">
        <v>599</v>
      </c>
      <c r="C12" s="183"/>
      <c r="D12" s="181">
        <f t="shared" si="8"/>
        <v>56</v>
      </c>
      <c r="E12" s="184">
        <v>49</v>
      </c>
      <c r="F12" s="92">
        <v>1</v>
      </c>
      <c r="G12" s="92">
        <v>0</v>
      </c>
      <c r="H12" s="92">
        <v>1</v>
      </c>
      <c r="I12" s="92">
        <v>0</v>
      </c>
      <c r="J12" s="196">
        <v>0</v>
      </c>
      <c r="K12" s="159">
        <v>5</v>
      </c>
      <c r="L12" s="181">
        <f t="shared" si="9"/>
        <v>487</v>
      </c>
      <c r="M12" s="92">
        <v>86</v>
      </c>
      <c r="N12" s="92">
        <v>10</v>
      </c>
      <c r="O12" s="92">
        <v>0</v>
      </c>
      <c r="P12" s="92">
        <v>42</v>
      </c>
      <c r="Q12" s="92">
        <v>315</v>
      </c>
      <c r="R12" s="92">
        <v>3</v>
      </c>
      <c r="S12" s="159">
        <v>31</v>
      </c>
      <c r="T12" s="181">
        <f t="shared" si="10"/>
        <v>543</v>
      </c>
      <c r="U12" s="156">
        <f t="shared" si="20"/>
        <v>135</v>
      </c>
      <c r="V12" s="156">
        <f t="shared" si="21"/>
        <v>11</v>
      </c>
      <c r="W12" s="156">
        <f t="shared" si="21"/>
        <v>0</v>
      </c>
      <c r="X12" s="156">
        <f t="shared" si="21"/>
        <v>43</v>
      </c>
      <c r="Y12" s="156">
        <f t="shared" si="21"/>
        <v>315</v>
      </c>
      <c r="Z12" s="156">
        <f t="shared" si="22"/>
        <v>3</v>
      </c>
      <c r="AA12" s="156">
        <f t="shared" si="12"/>
        <v>36</v>
      </c>
      <c r="AB12" s="181">
        <f t="shared" si="13"/>
        <v>492</v>
      </c>
      <c r="AC12" s="156">
        <f t="shared" si="14"/>
        <v>93</v>
      </c>
      <c r="AD12" s="156">
        <f t="shared" si="14"/>
        <v>8</v>
      </c>
      <c r="AE12" s="157">
        <f t="shared" si="14"/>
        <v>0</v>
      </c>
      <c r="AF12" s="156">
        <f t="shared" si="14"/>
        <v>42</v>
      </c>
      <c r="AG12" s="156">
        <f t="shared" si="14"/>
        <v>315</v>
      </c>
      <c r="AH12" s="156">
        <f t="shared" si="14"/>
        <v>2</v>
      </c>
      <c r="AI12" s="158">
        <f t="shared" si="14"/>
        <v>32</v>
      </c>
      <c r="AJ12" s="181">
        <f t="shared" si="15"/>
        <v>440</v>
      </c>
      <c r="AK12" s="92">
        <v>69</v>
      </c>
      <c r="AL12" s="92">
        <v>5</v>
      </c>
      <c r="AM12" s="92">
        <v>0</v>
      </c>
      <c r="AN12" s="92">
        <v>39</v>
      </c>
      <c r="AO12" s="92">
        <v>299</v>
      </c>
      <c r="AP12" s="92">
        <v>1</v>
      </c>
      <c r="AQ12" s="92">
        <v>27</v>
      </c>
      <c r="AR12" s="157">
        <f t="shared" si="16"/>
        <v>52</v>
      </c>
      <c r="AS12" s="92">
        <v>24</v>
      </c>
      <c r="AT12" s="92">
        <v>3</v>
      </c>
      <c r="AU12" s="92">
        <v>0</v>
      </c>
      <c r="AV12" s="92">
        <v>3</v>
      </c>
      <c r="AW12" s="92">
        <v>16</v>
      </c>
      <c r="AX12" s="92">
        <v>1</v>
      </c>
      <c r="AY12" s="159">
        <v>5</v>
      </c>
      <c r="AZ12" s="181">
        <f t="shared" si="17"/>
        <v>470</v>
      </c>
      <c r="BA12" s="92">
        <v>75</v>
      </c>
      <c r="BB12" s="92">
        <v>6</v>
      </c>
      <c r="BC12" s="92">
        <v>0</v>
      </c>
      <c r="BD12" s="92">
        <v>42</v>
      </c>
      <c r="BE12" s="92">
        <v>315</v>
      </c>
      <c r="BF12" s="92">
        <v>1</v>
      </c>
      <c r="BG12" s="159">
        <v>31</v>
      </c>
      <c r="BH12" s="181">
        <f t="shared" si="18"/>
        <v>51</v>
      </c>
      <c r="BI12" s="156">
        <f t="shared" si="19"/>
        <v>42</v>
      </c>
      <c r="BJ12" s="156">
        <f t="shared" si="19"/>
        <v>3</v>
      </c>
      <c r="BK12" s="157">
        <f t="shared" si="19"/>
        <v>0</v>
      </c>
      <c r="BL12" s="156">
        <f t="shared" si="19"/>
        <v>1</v>
      </c>
      <c r="BM12" s="156">
        <f t="shared" si="19"/>
        <v>0</v>
      </c>
      <c r="BN12" s="156">
        <f t="shared" si="19"/>
        <v>1</v>
      </c>
      <c r="BO12" s="158">
        <f t="shared" si="19"/>
        <v>4</v>
      </c>
    </row>
    <row r="13" spans="1:67">
      <c r="A13" s="154">
        <v>4</v>
      </c>
      <c r="B13" s="195" t="s">
        <v>604</v>
      </c>
      <c r="C13" s="183"/>
      <c r="D13" s="181">
        <f t="shared" si="8"/>
        <v>17</v>
      </c>
      <c r="E13" s="184">
        <v>10</v>
      </c>
      <c r="F13" s="92">
        <v>0</v>
      </c>
      <c r="G13" s="92">
        <v>1</v>
      </c>
      <c r="H13" s="92">
        <v>1</v>
      </c>
      <c r="I13" s="92">
        <v>0</v>
      </c>
      <c r="J13" s="196">
        <v>1</v>
      </c>
      <c r="K13" s="159">
        <v>4</v>
      </c>
      <c r="L13" s="181">
        <f t="shared" si="9"/>
        <v>394</v>
      </c>
      <c r="M13" s="92">
        <v>80</v>
      </c>
      <c r="N13" s="92">
        <v>8</v>
      </c>
      <c r="O13" s="92">
        <v>0</v>
      </c>
      <c r="P13" s="92">
        <v>37</v>
      </c>
      <c r="Q13" s="92">
        <v>244</v>
      </c>
      <c r="R13" s="92">
        <v>0</v>
      </c>
      <c r="S13" s="159">
        <v>25</v>
      </c>
      <c r="T13" s="181">
        <f t="shared" si="10"/>
        <v>411</v>
      </c>
      <c r="U13" s="156">
        <f t="shared" si="20"/>
        <v>90</v>
      </c>
      <c r="V13" s="156">
        <f t="shared" si="21"/>
        <v>8</v>
      </c>
      <c r="W13" s="156">
        <f t="shared" si="21"/>
        <v>1</v>
      </c>
      <c r="X13" s="156">
        <f t="shared" si="21"/>
        <v>38</v>
      </c>
      <c r="Y13" s="156">
        <f t="shared" si="21"/>
        <v>244</v>
      </c>
      <c r="Z13" s="156">
        <f t="shared" si="22"/>
        <v>1</v>
      </c>
      <c r="AA13" s="156">
        <f t="shared" si="12"/>
        <v>29</v>
      </c>
      <c r="AB13" s="181">
        <f t="shared" si="13"/>
        <v>375</v>
      </c>
      <c r="AC13" s="156">
        <f t="shared" si="14"/>
        <v>64</v>
      </c>
      <c r="AD13" s="156">
        <f t="shared" si="14"/>
        <v>7</v>
      </c>
      <c r="AE13" s="157">
        <f t="shared" si="14"/>
        <v>1</v>
      </c>
      <c r="AF13" s="156">
        <f t="shared" si="14"/>
        <v>37</v>
      </c>
      <c r="AG13" s="156">
        <f t="shared" si="14"/>
        <v>244</v>
      </c>
      <c r="AH13" s="156">
        <f t="shared" si="14"/>
        <v>1</v>
      </c>
      <c r="AI13" s="158">
        <f t="shared" si="14"/>
        <v>21</v>
      </c>
      <c r="AJ13" s="181">
        <f t="shared" si="15"/>
        <v>340</v>
      </c>
      <c r="AK13" s="92">
        <v>53</v>
      </c>
      <c r="AL13" s="92">
        <v>4</v>
      </c>
      <c r="AM13" s="92">
        <v>1</v>
      </c>
      <c r="AN13" s="92">
        <v>37</v>
      </c>
      <c r="AO13" s="92">
        <v>228</v>
      </c>
      <c r="AP13" s="92">
        <v>1</v>
      </c>
      <c r="AQ13" s="92">
        <v>16</v>
      </c>
      <c r="AR13" s="157">
        <f t="shared" si="16"/>
        <v>35</v>
      </c>
      <c r="AS13" s="92">
        <v>11</v>
      </c>
      <c r="AT13" s="92">
        <v>3</v>
      </c>
      <c r="AU13" s="92">
        <v>0</v>
      </c>
      <c r="AV13" s="92">
        <v>0</v>
      </c>
      <c r="AW13" s="92">
        <v>16</v>
      </c>
      <c r="AX13" s="92">
        <v>0</v>
      </c>
      <c r="AY13" s="159">
        <v>5</v>
      </c>
      <c r="AZ13" s="181">
        <f t="shared" si="17"/>
        <v>366</v>
      </c>
      <c r="BA13" s="92">
        <v>62</v>
      </c>
      <c r="BB13" s="92">
        <v>5</v>
      </c>
      <c r="BC13" s="92">
        <v>0</v>
      </c>
      <c r="BD13" s="92">
        <v>36</v>
      </c>
      <c r="BE13" s="92">
        <v>244</v>
      </c>
      <c r="BF13" s="92">
        <v>0</v>
      </c>
      <c r="BG13" s="159">
        <v>19</v>
      </c>
      <c r="BH13" s="181">
        <f t="shared" si="18"/>
        <v>36</v>
      </c>
      <c r="BI13" s="156">
        <f t="shared" si="19"/>
        <v>26</v>
      </c>
      <c r="BJ13" s="156">
        <f t="shared" si="19"/>
        <v>1</v>
      </c>
      <c r="BK13" s="157">
        <f t="shared" si="19"/>
        <v>0</v>
      </c>
      <c r="BL13" s="156">
        <f t="shared" si="19"/>
        <v>1</v>
      </c>
      <c r="BM13" s="156">
        <f t="shared" si="19"/>
        <v>0</v>
      </c>
      <c r="BN13" s="156">
        <f t="shared" si="19"/>
        <v>0</v>
      </c>
      <c r="BO13" s="158">
        <f t="shared" si="19"/>
        <v>8</v>
      </c>
    </row>
    <row r="14" spans="1:67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21"/>
        <v>0</v>
      </c>
      <c r="W14" s="156">
        <f t="shared" si="21"/>
        <v>0</v>
      </c>
      <c r="X14" s="156">
        <f t="shared" si="21"/>
        <v>0</v>
      </c>
      <c r="Y14" s="156">
        <f t="shared" si="21"/>
        <v>0</v>
      </c>
      <c r="Z14" s="156">
        <f t="shared" si="22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>
      <c r="A15" s="154"/>
      <c r="B15" s="195"/>
      <c r="C15" s="183"/>
      <c r="D15" s="181">
        <f t="shared" ref="D15:D37" si="23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4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5">U15+V15+W15+X15+Y15+Z15+AA15</f>
        <v>0</v>
      </c>
      <c r="U15" s="156">
        <f t="shared" ref="U15:U37" si="26">E15+M15</f>
        <v>0</v>
      </c>
      <c r="V15" s="156">
        <f t="shared" ref="V15:V37" si="27">F15+N15</f>
        <v>0</v>
      </c>
      <c r="W15" s="156">
        <f t="shared" ref="W15:W37" si="28">G15+O15</f>
        <v>0</v>
      </c>
      <c r="X15" s="156">
        <f t="shared" ref="X15:X37" si="29">H15+P15</f>
        <v>0</v>
      </c>
      <c r="Y15" s="156">
        <f t="shared" ref="Y15:Y37" si="30">I15+Q15</f>
        <v>0</v>
      </c>
      <c r="Z15" s="156">
        <f t="shared" ref="Z15:Z37" si="31">J15+R15</f>
        <v>0</v>
      </c>
      <c r="AA15" s="156">
        <f t="shared" ref="AA15:AA37" si="32">K15+S15</f>
        <v>0</v>
      </c>
      <c r="AB15" s="181">
        <f t="shared" ref="AB15:AB37" si="33">AC15+AD15+AE15+AF15+AG15+AH15+AI15</f>
        <v>0</v>
      </c>
      <c r="AC15" s="156">
        <f t="shared" ref="AC15:AC37" si="34">AK15+AS15</f>
        <v>0</v>
      </c>
      <c r="AD15" s="156">
        <f t="shared" ref="AD15:AD37" si="35">AL15+AT15</f>
        <v>0</v>
      </c>
      <c r="AE15" s="157">
        <f t="shared" ref="AE15:AE37" si="36">AM15+AU15</f>
        <v>0</v>
      </c>
      <c r="AF15" s="156">
        <f t="shared" ref="AF15:AF37" si="37">AN15+AV15</f>
        <v>0</v>
      </c>
      <c r="AG15" s="156">
        <f t="shared" ref="AG15:AG37" si="38">AO15+AW15</f>
        <v>0</v>
      </c>
      <c r="AH15" s="156">
        <f t="shared" ref="AH15:AH37" si="39">AP15+AX15</f>
        <v>0</v>
      </c>
      <c r="AI15" s="158">
        <f t="shared" ref="AI15:AI37" si="40">AQ15+AY15</f>
        <v>0</v>
      </c>
      <c r="AJ15" s="181">
        <f t="shared" ref="AJ15:AJ37" si="41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2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3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4">BI15+BJ15+BK15+BL15+BM15+BN15+BO15</f>
        <v>0</v>
      </c>
      <c r="BI15" s="156">
        <f t="shared" ref="BI15:BI37" si="45">U15-AC15</f>
        <v>0</v>
      </c>
      <c r="BJ15" s="156">
        <f t="shared" ref="BJ15:BJ37" si="46">V15-AD15</f>
        <v>0</v>
      </c>
      <c r="BK15" s="157">
        <f t="shared" ref="BK15:BK37" si="47">W15-AE15</f>
        <v>0</v>
      </c>
      <c r="BL15" s="156">
        <f t="shared" ref="BL15:BL37" si="48">X15-AF15</f>
        <v>0</v>
      </c>
      <c r="BM15" s="156">
        <f t="shared" ref="BM15:BM37" si="49">Y15-AG15</f>
        <v>0</v>
      </c>
      <c r="BN15" s="156">
        <f t="shared" ref="BN15:BN37" si="50">Z15-AH15</f>
        <v>0</v>
      </c>
      <c r="BO15" s="158">
        <f t="shared" ref="BO15:BO37" si="51">AA15-AI15</f>
        <v>0</v>
      </c>
    </row>
    <row r="16" spans="1:67">
      <c r="A16" s="154"/>
      <c r="B16" s="195"/>
      <c r="C16" s="183"/>
      <c r="D16" s="181">
        <f t="shared" si="23"/>
        <v>0</v>
      </c>
      <c r="E16" s="184"/>
      <c r="F16" s="92"/>
      <c r="G16" s="92"/>
      <c r="H16" s="92"/>
      <c r="I16" s="92"/>
      <c r="J16" s="196"/>
      <c r="K16" s="159"/>
      <c r="L16" s="181">
        <f t="shared" si="24"/>
        <v>0</v>
      </c>
      <c r="M16" s="92"/>
      <c r="N16" s="92"/>
      <c r="O16" s="92"/>
      <c r="P16" s="92"/>
      <c r="Q16" s="92"/>
      <c r="R16" s="92"/>
      <c r="S16" s="159"/>
      <c r="T16" s="181">
        <f t="shared" si="25"/>
        <v>0</v>
      </c>
      <c r="U16" s="156">
        <f t="shared" si="26"/>
        <v>0</v>
      </c>
      <c r="V16" s="156">
        <f t="shared" si="27"/>
        <v>0</v>
      </c>
      <c r="W16" s="156">
        <f t="shared" si="28"/>
        <v>0</v>
      </c>
      <c r="X16" s="156">
        <f t="shared" si="29"/>
        <v>0</v>
      </c>
      <c r="Y16" s="156">
        <f t="shared" si="30"/>
        <v>0</v>
      </c>
      <c r="Z16" s="156">
        <f t="shared" si="31"/>
        <v>0</v>
      </c>
      <c r="AA16" s="156">
        <f t="shared" si="32"/>
        <v>0</v>
      </c>
      <c r="AB16" s="181">
        <f t="shared" si="33"/>
        <v>0</v>
      </c>
      <c r="AC16" s="156">
        <f t="shared" si="34"/>
        <v>0</v>
      </c>
      <c r="AD16" s="156">
        <f t="shared" si="35"/>
        <v>0</v>
      </c>
      <c r="AE16" s="157">
        <f t="shared" si="36"/>
        <v>0</v>
      </c>
      <c r="AF16" s="156">
        <f t="shared" si="37"/>
        <v>0</v>
      </c>
      <c r="AG16" s="156">
        <f t="shared" si="38"/>
        <v>0</v>
      </c>
      <c r="AH16" s="156">
        <f t="shared" si="39"/>
        <v>0</v>
      </c>
      <c r="AI16" s="158">
        <f t="shared" si="40"/>
        <v>0</v>
      </c>
      <c r="AJ16" s="181">
        <f t="shared" si="41"/>
        <v>0</v>
      </c>
      <c r="AK16" s="92"/>
      <c r="AL16" s="92"/>
      <c r="AM16" s="92"/>
      <c r="AN16" s="92"/>
      <c r="AO16" s="92"/>
      <c r="AP16" s="92"/>
      <c r="AQ16" s="92"/>
      <c r="AR16" s="157">
        <f t="shared" si="42"/>
        <v>0</v>
      </c>
      <c r="AS16" s="92"/>
      <c r="AT16" s="92"/>
      <c r="AU16" s="92"/>
      <c r="AV16" s="92"/>
      <c r="AW16" s="92"/>
      <c r="AX16" s="92"/>
      <c r="AY16" s="159"/>
      <c r="AZ16" s="181">
        <f t="shared" si="43"/>
        <v>0</v>
      </c>
      <c r="BA16" s="92"/>
      <c r="BB16" s="92"/>
      <c r="BC16" s="92"/>
      <c r="BD16" s="92"/>
      <c r="BE16" s="92"/>
      <c r="BF16" s="92"/>
      <c r="BG16" s="159"/>
      <c r="BH16" s="181">
        <f t="shared" si="44"/>
        <v>0</v>
      </c>
      <c r="BI16" s="156">
        <f t="shared" si="45"/>
        <v>0</v>
      </c>
      <c r="BJ16" s="156">
        <f t="shared" si="46"/>
        <v>0</v>
      </c>
      <c r="BK16" s="157">
        <f t="shared" si="47"/>
        <v>0</v>
      </c>
      <c r="BL16" s="156">
        <f t="shared" si="48"/>
        <v>0</v>
      </c>
      <c r="BM16" s="156">
        <f t="shared" si="49"/>
        <v>0</v>
      </c>
      <c r="BN16" s="156">
        <f t="shared" si="50"/>
        <v>0</v>
      </c>
      <c r="BO16" s="158">
        <f t="shared" si="51"/>
        <v>0</v>
      </c>
    </row>
    <row r="17" spans="1:67">
      <c r="A17" s="154"/>
      <c r="B17" s="195"/>
      <c r="C17" s="183"/>
      <c r="D17" s="181">
        <f t="shared" si="23"/>
        <v>0</v>
      </c>
      <c r="E17" s="184"/>
      <c r="F17" s="92"/>
      <c r="G17" s="92"/>
      <c r="H17" s="92"/>
      <c r="I17" s="92"/>
      <c r="J17" s="196"/>
      <c r="K17" s="159"/>
      <c r="L17" s="181">
        <f t="shared" si="24"/>
        <v>0</v>
      </c>
      <c r="M17" s="92"/>
      <c r="N17" s="92"/>
      <c r="O17" s="92"/>
      <c r="P17" s="92"/>
      <c r="Q17" s="92"/>
      <c r="R17" s="92"/>
      <c r="S17" s="159"/>
      <c r="T17" s="181">
        <f t="shared" si="25"/>
        <v>0</v>
      </c>
      <c r="U17" s="156">
        <f t="shared" si="26"/>
        <v>0</v>
      </c>
      <c r="V17" s="156">
        <f t="shared" si="27"/>
        <v>0</v>
      </c>
      <c r="W17" s="156">
        <f t="shared" si="28"/>
        <v>0</v>
      </c>
      <c r="X17" s="156">
        <f t="shared" si="29"/>
        <v>0</v>
      </c>
      <c r="Y17" s="156">
        <f t="shared" si="30"/>
        <v>0</v>
      </c>
      <c r="Z17" s="156">
        <f t="shared" si="31"/>
        <v>0</v>
      </c>
      <c r="AA17" s="156">
        <f t="shared" si="32"/>
        <v>0</v>
      </c>
      <c r="AB17" s="181">
        <f t="shared" si="33"/>
        <v>0</v>
      </c>
      <c r="AC17" s="156">
        <f t="shared" si="34"/>
        <v>0</v>
      </c>
      <c r="AD17" s="156">
        <f t="shared" si="35"/>
        <v>0</v>
      </c>
      <c r="AE17" s="157">
        <f t="shared" si="36"/>
        <v>0</v>
      </c>
      <c r="AF17" s="156">
        <f t="shared" si="37"/>
        <v>0</v>
      </c>
      <c r="AG17" s="156">
        <f t="shared" si="38"/>
        <v>0</v>
      </c>
      <c r="AH17" s="156">
        <f t="shared" si="39"/>
        <v>0</v>
      </c>
      <c r="AI17" s="158">
        <f t="shared" si="40"/>
        <v>0</v>
      </c>
      <c r="AJ17" s="181">
        <f t="shared" si="41"/>
        <v>0</v>
      </c>
      <c r="AK17" s="92"/>
      <c r="AL17" s="92"/>
      <c r="AM17" s="92"/>
      <c r="AN17" s="92"/>
      <c r="AO17" s="92"/>
      <c r="AP17" s="92"/>
      <c r="AQ17" s="92"/>
      <c r="AR17" s="157">
        <f t="shared" si="42"/>
        <v>0</v>
      </c>
      <c r="AS17" s="92"/>
      <c r="AT17" s="92"/>
      <c r="AU17" s="92"/>
      <c r="AV17" s="92"/>
      <c r="AW17" s="92"/>
      <c r="AX17" s="92"/>
      <c r="AY17" s="159"/>
      <c r="AZ17" s="181">
        <f t="shared" si="43"/>
        <v>0</v>
      </c>
      <c r="BA17" s="92"/>
      <c r="BB17" s="92"/>
      <c r="BC17" s="92"/>
      <c r="BD17" s="92"/>
      <c r="BE17" s="92"/>
      <c r="BF17" s="92"/>
      <c r="BG17" s="159"/>
      <c r="BH17" s="181">
        <f t="shared" si="44"/>
        <v>0</v>
      </c>
      <c r="BI17" s="156">
        <f t="shared" si="45"/>
        <v>0</v>
      </c>
      <c r="BJ17" s="156">
        <f t="shared" si="46"/>
        <v>0</v>
      </c>
      <c r="BK17" s="157">
        <f t="shared" si="47"/>
        <v>0</v>
      </c>
      <c r="BL17" s="156">
        <f t="shared" si="48"/>
        <v>0</v>
      </c>
      <c r="BM17" s="156">
        <f t="shared" si="49"/>
        <v>0</v>
      </c>
      <c r="BN17" s="156">
        <f t="shared" si="50"/>
        <v>0</v>
      </c>
      <c r="BO17" s="158">
        <f t="shared" si="51"/>
        <v>0</v>
      </c>
    </row>
    <row r="18" spans="1:67">
      <c r="A18" s="154"/>
      <c r="B18" s="195"/>
      <c r="C18" s="183"/>
      <c r="D18" s="181">
        <f t="shared" si="23"/>
        <v>0</v>
      </c>
      <c r="E18" s="184"/>
      <c r="F18" s="92"/>
      <c r="G18" s="92"/>
      <c r="H18" s="92"/>
      <c r="I18" s="92"/>
      <c r="J18" s="196"/>
      <c r="K18" s="159"/>
      <c r="L18" s="181">
        <f t="shared" si="24"/>
        <v>0</v>
      </c>
      <c r="M18" s="92"/>
      <c r="N18" s="92"/>
      <c r="O18" s="92"/>
      <c r="P18" s="92"/>
      <c r="Q18" s="92"/>
      <c r="R18" s="92"/>
      <c r="S18" s="159"/>
      <c r="T18" s="181">
        <f t="shared" si="25"/>
        <v>0</v>
      </c>
      <c r="U18" s="156">
        <f t="shared" si="26"/>
        <v>0</v>
      </c>
      <c r="V18" s="156">
        <f t="shared" si="27"/>
        <v>0</v>
      </c>
      <c r="W18" s="156">
        <f t="shared" si="28"/>
        <v>0</v>
      </c>
      <c r="X18" s="156">
        <f t="shared" si="29"/>
        <v>0</v>
      </c>
      <c r="Y18" s="156">
        <f t="shared" si="30"/>
        <v>0</v>
      </c>
      <c r="Z18" s="156">
        <f t="shared" si="31"/>
        <v>0</v>
      </c>
      <c r="AA18" s="156">
        <f t="shared" si="32"/>
        <v>0</v>
      </c>
      <c r="AB18" s="181">
        <f t="shared" si="33"/>
        <v>0</v>
      </c>
      <c r="AC18" s="156">
        <f t="shared" si="34"/>
        <v>0</v>
      </c>
      <c r="AD18" s="156">
        <f t="shared" si="35"/>
        <v>0</v>
      </c>
      <c r="AE18" s="157">
        <f t="shared" si="36"/>
        <v>0</v>
      </c>
      <c r="AF18" s="156">
        <f t="shared" si="37"/>
        <v>0</v>
      </c>
      <c r="AG18" s="156">
        <f t="shared" si="38"/>
        <v>0</v>
      </c>
      <c r="AH18" s="156">
        <f t="shared" si="39"/>
        <v>0</v>
      </c>
      <c r="AI18" s="158">
        <f t="shared" si="40"/>
        <v>0</v>
      </c>
      <c r="AJ18" s="181">
        <f t="shared" si="41"/>
        <v>0</v>
      </c>
      <c r="AK18" s="92"/>
      <c r="AL18" s="92"/>
      <c r="AM18" s="92"/>
      <c r="AN18" s="92"/>
      <c r="AO18" s="92"/>
      <c r="AP18" s="92"/>
      <c r="AQ18" s="92"/>
      <c r="AR18" s="157">
        <f t="shared" si="42"/>
        <v>0</v>
      </c>
      <c r="AS18" s="92"/>
      <c r="AT18" s="92"/>
      <c r="AU18" s="92"/>
      <c r="AV18" s="92"/>
      <c r="AW18" s="92"/>
      <c r="AX18" s="92"/>
      <c r="AY18" s="159"/>
      <c r="AZ18" s="181">
        <f t="shared" si="43"/>
        <v>0</v>
      </c>
      <c r="BA18" s="92"/>
      <c r="BB18" s="92"/>
      <c r="BC18" s="92"/>
      <c r="BD18" s="92"/>
      <c r="BE18" s="92"/>
      <c r="BF18" s="92"/>
      <c r="BG18" s="159"/>
      <c r="BH18" s="181">
        <f t="shared" si="44"/>
        <v>0</v>
      </c>
      <c r="BI18" s="156">
        <f t="shared" si="45"/>
        <v>0</v>
      </c>
      <c r="BJ18" s="156">
        <f t="shared" si="46"/>
        <v>0</v>
      </c>
      <c r="BK18" s="157">
        <f t="shared" si="47"/>
        <v>0</v>
      </c>
      <c r="BL18" s="156">
        <f t="shared" si="48"/>
        <v>0</v>
      </c>
      <c r="BM18" s="156">
        <f t="shared" si="49"/>
        <v>0</v>
      </c>
      <c r="BN18" s="156">
        <f t="shared" si="50"/>
        <v>0</v>
      </c>
      <c r="BO18" s="158">
        <f t="shared" si="51"/>
        <v>0</v>
      </c>
    </row>
    <row r="19" spans="1:67">
      <c r="A19" s="154"/>
      <c r="B19" s="195"/>
      <c r="C19" s="183"/>
      <c r="D19" s="181">
        <f t="shared" si="23"/>
        <v>0</v>
      </c>
      <c r="E19" s="184"/>
      <c r="F19" s="92"/>
      <c r="G19" s="92"/>
      <c r="H19" s="92"/>
      <c r="I19" s="92"/>
      <c r="J19" s="196"/>
      <c r="K19" s="159"/>
      <c r="L19" s="181">
        <f t="shared" si="24"/>
        <v>0</v>
      </c>
      <c r="M19" s="92"/>
      <c r="N19" s="92"/>
      <c r="O19" s="92"/>
      <c r="P19" s="92"/>
      <c r="Q19" s="92"/>
      <c r="R19" s="92"/>
      <c r="S19" s="159"/>
      <c r="T19" s="181">
        <f t="shared" si="25"/>
        <v>0</v>
      </c>
      <c r="U19" s="156">
        <f t="shared" si="26"/>
        <v>0</v>
      </c>
      <c r="V19" s="156">
        <f t="shared" si="27"/>
        <v>0</v>
      </c>
      <c r="W19" s="156">
        <f t="shared" si="28"/>
        <v>0</v>
      </c>
      <c r="X19" s="156">
        <f t="shared" si="29"/>
        <v>0</v>
      </c>
      <c r="Y19" s="156">
        <f t="shared" si="30"/>
        <v>0</v>
      </c>
      <c r="Z19" s="156">
        <f t="shared" si="31"/>
        <v>0</v>
      </c>
      <c r="AA19" s="156">
        <f t="shared" si="32"/>
        <v>0</v>
      </c>
      <c r="AB19" s="181">
        <f t="shared" si="33"/>
        <v>0</v>
      </c>
      <c r="AC19" s="156">
        <f t="shared" si="34"/>
        <v>0</v>
      </c>
      <c r="AD19" s="156">
        <f t="shared" si="35"/>
        <v>0</v>
      </c>
      <c r="AE19" s="157">
        <f t="shared" si="36"/>
        <v>0</v>
      </c>
      <c r="AF19" s="156">
        <f t="shared" si="37"/>
        <v>0</v>
      </c>
      <c r="AG19" s="156">
        <f t="shared" si="38"/>
        <v>0</v>
      </c>
      <c r="AH19" s="156">
        <f t="shared" si="39"/>
        <v>0</v>
      </c>
      <c r="AI19" s="158">
        <f t="shared" si="40"/>
        <v>0</v>
      </c>
      <c r="AJ19" s="181">
        <f t="shared" si="41"/>
        <v>0</v>
      </c>
      <c r="AK19" s="92"/>
      <c r="AL19" s="92"/>
      <c r="AM19" s="92"/>
      <c r="AN19" s="92"/>
      <c r="AO19" s="92"/>
      <c r="AP19" s="92"/>
      <c r="AQ19" s="92"/>
      <c r="AR19" s="157">
        <f t="shared" si="42"/>
        <v>0</v>
      </c>
      <c r="AS19" s="92"/>
      <c r="AT19" s="92"/>
      <c r="AU19" s="92"/>
      <c r="AV19" s="92"/>
      <c r="AW19" s="92"/>
      <c r="AX19" s="92"/>
      <c r="AY19" s="159"/>
      <c r="AZ19" s="181">
        <f t="shared" si="43"/>
        <v>0</v>
      </c>
      <c r="BA19" s="92"/>
      <c r="BB19" s="92"/>
      <c r="BC19" s="92"/>
      <c r="BD19" s="92"/>
      <c r="BE19" s="92"/>
      <c r="BF19" s="92"/>
      <c r="BG19" s="159"/>
      <c r="BH19" s="181">
        <f t="shared" si="44"/>
        <v>0</v>
      </c>
      <c r="BI19" s="156">
        <f t="shared" si="45"/>
        <v>0</v>
      </c>
      <c r="BJ19" s="156">
        <f t="shared" si="46"/>
        <v>0</v>
      </c>
      <c r="BK19" s="157">
        <f t="shared" si="47"/>
        <v>0</v>
      </c>
      <c r="BL19" s="156">
        <f t="shared" si="48"/>
        <v>0</v>
      </c>
      <c r="BM19" s="156">
        <f t="shared" si="49"/>
        <v>0</v>
      </c>
      <c r="BN19" s="156">
        <f t="shared" si="50"/>
        <v>0</v>
      </c>
      <c r="BO19" s="158">
        <f t="shared" si="51"/>
        <v>0</v>
      </c>
    </row>
    <row r="20" spans="1:67">
      <c r="A20" s="154"/>
      <c r="B20" s="195"/>
      <c r="C20" s="183"/>
      <c r="D20" s="181">
        <f t="shared" si="23"/>
        <v>0</v>
      </c>
      <c r="E20" s="184"/>
      <c r="F20" s="92"/>
      <c r="G20" s="92"/>
      <c r="H20" s="92"/>
      <c r="I20" s="92"/>
      <c r="J20" s="196"/>
      <c r="K20" s="159"/>
      <c r="L20" s="181">
        <f t="shared" si="24"/>
        <v>0</v>
      </c>
      <c r="M20" s="92"/>
      <c r="N20" s="92"/>
      <c r="O20" s="92"/>
      <c r="P20" s="92"/>
      <c r="Q20" s="92"/>
      <c r="R20" s="92"/>
      <c r="S20" s="159"/>
      <c r="T20" s="181">
        <f t="shared" si="25"/>
        <v>0</v>
      </c>
      <c r="U20" s="156">
        <f t="shared" si="26"/>
        <v>0</v>
      </c>
      <c r="V20" s="156">
        <f t="shared" si="27"/>
        <v>0</v>
      </c>
      <c r="W20" s="156">
        <f t="shared" si="28"/>
        <v>0</v>
      </c>
      <c r="X20" s="156">
        <f t="shared" si="29"/>
        <v>0</v>
      </c>
      <c r="Y20" s="156">
        <f t="shared" si="30"/>
        <v>0</v>
      </c>
      <c r="Z20" s="156">
        <f t="shared" si="31"/>
        <v>0</v>
      </c>
      <c r="AA20" s="156">
        <f t="shared" si="32"/>
        <v>0</v>
      </c>
      <c r="AB20" s="181">
        <f t="shared" si="33"/>
        <v>0</v>
      </c>
      <c r="AC20" s="156">
        <f t="shared" si="34"/>
        <v>0</v>
      </c>
      <c r="AD20" s="156">
        <f t="shared" si="35"/>
        <v>0</v>
      </c>
      <c r="AE20" s="157">
        <f t="shared" si="36"/>
        <v>0</v>
      </c>
      <c r="AF20" s="156">
        <f t="shared" si="37"/>
        <v>0</v>
      </c>
      <c r="AG20" s="156">
        <f t="shared" si="38"/>
        <v>0</v>
      </c>
      <c r="AH20" s="156">
        <f t="shared" si="39"/>
        <v>0</v>
      </c>
      <c r="AI20" s="158">
        <f t="shared" si="40"/>
        <v>0</v>
      </c>
      <c r="AJ20" s="181">
        <f t="shared" si="41"/>
        <v>0</v>
      </c>
      <c r="AK20" s="92"/>
      <c r="AL20" s="92"/>
      <c r="AM20" s="92"/>
      <c r="AN20" s="92"/>
      <c r="AO20" s="92"/>
      <c r="AP20" s="92"/>
      <c r="AQ20" s="92"/>
      <c r="AR20" s="157">
        <f t="shared" si="42"/>
        <v>0</v>
      </c>
      <c r="AS20" s="92"/>
      <c r="AT20" s="92"/>
      <c r="AU20" s="92"/>
      <c r="AV20" s="92"/>
      <c r="AW20" s="92"/>
      <c r="AX20" s="92"/>
      <c r="AY20" s="159"/>
      <c r="AZ20" s="181">
        <f t="shared" si="43"/>
        <v>0</v>
      </c>
      <c r="BA20" s="92"/>
      <c r="BB20" s="92"/>
      <c r="BC20" s="92"/>
      <c r="BD20" s="92"/>
      <c r="BE20" s="92"/>
      <c r="BF20" s="92"/>
      <c r="BG20" s="159"/>
      <c r="BH20" s="181">
        <f t="shared" si="44"/>
        <v>0</v>
      </c>
      <c r="BI20" s="156">
        <f t="shared" si="45"/>
        <v>0</v>
      </c>
      <c r="BJ20" s="156">
        <f t="shared" si="46"/>
        <v>0</v>
      </c>
      <c r="BK20" s="157">
        <f t="shared" si="47"/>
        <v>0</v>
      </c>
      <c r="BL20" s="156">
        <f t="shared" si="48"/>
        <v>0</v>
      </c>
      <c r="BM20" s="156">
        <f t="shared" si="49"/>
        <v>0</v>
      </c>
      <c r="BN20" s="156">
        <f t="shared" si="50"/>
        <v>0</v>
      </c>
      <c r="BO20" s="158">
        <f t="shared" si="51"/>
        <v>0</v>
      </c>
    </row>
    <row r="21" spans="1:67">
      <c r="A21" s="154"/>
      <c r="B21" s="195"/>
      <c r="C21" s="183"/>
      <c r="D21" s="181">
        <f t="shared" si="23"/>
        <v>0</v>
      </c>
      <c r="E21" s="184"/>
      <c r="F21" s="92"/>
      <c r="G21" s="92"/>
      <c r="H21" s="92"/>
      <c r="I21" s="92"/>
      <c r="J21" s="196"/>
      <c r="K21" s="159"/>
      <c r="L21" s="181">
        <f t="shared" si="24"/>
        <v>0</v>
      </c>
      <c r="M21" s="92"/>
      <c r="N21" s="92"/>
      <c r="O21" s="92"/>
      <c r="P21" s="92"/>
      <c r="Q21" s="92"/>
      <c r="R21" s="92"/>
      <c r="S21" s="159"/>
      <c r="T21" s="181">
        <f t="shared" si="25"/>
        <v>0</v>
      </c>
      <c r="U21" s="156">
        <f t="shared" si="26"/>
        <v>0</v>
      </c>
      <c r="V21" s="156">
        <f t="shared" si="27"/>
        <v>0</v>
      </c>
      <c r="W21" s="156">
        <f t="shared" si="28"/>
        <v>0</v>
      </c>
      <c r="X21" s="156">
        <f t="shared" si="29"/>
        <v>0</v>
      </c>
      <c r="Y21" s="156">
        <f t="shared" si="30"/>
        <v>0</v>
      </c>
      <c r="Z21" s="156">
        <f t="shared" si="31"/>
        <v>0</v>
      </c>
      <c r="AA21" s="156">
        <f t="shared" si="32"/>
        <v>0</v>
      </c>
      <c r="AB21" s="181">
        <f t="shared" si="33"/>
        <v>0</v>
      </c>
      <c r="AC21" s="156">
        <f t="shared" si="34"/>
        <v>0</v>
      </c>
      <c r="AD21" s="156">
        <f t="shared" si="35"/>
        <v>0</v>
      </c>
      <c r="AE21" s="157">
        <f t="shared" si="36"/>
        <v>0</v>
      </c>
      <c r="AF21" s="156">
        <f t="shared" si="37"/>
        <v>0</v>
      </c>
      <c r="AG21" s="156">
        <f t="shared" si="38"/>
        <v>0</v>
      </c>
      <c r="AH21" s="156">
        <f t="shared" si="39"/>
        <v>0</v>
      </c>
      <c r="AI21" s="158">
        <f t="shared" si="40"/>
        <v>0</v>
      </c>
      <c r="AJ21" s="181">
        <f t="shared" si="41"/>
        <v>0</v>
      </c>
      <c r="AK21" s="92"/>
      <c r="AL21" s="92"/>
      <c r="AM21" s="92"/>
      <c r="AN21" s="92"/>
      <c r="AO21" s="92"/>
      <c r="AP21" s="92"/>
      <c r="AQ21" s="92"/>
      <c r="AR21" s="157">
        <f t="shared" si="42"/>
        <v>0</v>
      </c>
      <c r="AS21" s="92"/>
      <c r="AT21" s="92"/>
      <c r="AU21" s="92"/>
      <c r="AV21" s="92"/>
      <c r="AW21" s="92"/>
      <c r="AX21" s="92"/>
      <c r="AY21" s="159"/>
      <c r="AZ21" s="181">
        <f t="shared" si="43"/>
        <v>0</v>
      </c>
      <c r="BA21" s="92"/>
      <c r="BB21" s="92"/>
      <c r="BC21" s="92"/>
      <c r="BD21" s="92"/>
      <c r="BE21" s="92"/>
      <c r="BF21" s="92"/>
      <c r="BG21" s="159"/>
      <c r="BH21" s="181">
        <f t="shared" si="44"/>
        <v>0</v>
      </c>
      <c r="BI21" s="156">
        <f t="shared" si="45"/>
        <v>0</v>
      </c>
      <c r="BJ21" s="156">
        <f t="shared" si="46"/>
        <v>0</v>
      </c>
      <c r="BK21" s="157">
        <f t="shared" si="47"/>
        <v>0</v>
      </c>
      <c r="BL21" s="156">
        <f t="shared" si="48"/>
        <v>0</v>
      </c>
      <c r="BM21" s="156">
        <f t="shared" si="49"/>
        <v>0</v>
      </c>
      <c r="BN21" s="156">
        <f t="shared" si="50"/>
        <v>0</v>
      </c>
      <c r="BO21" s="158">
        <f t="shared" si="51"/>
        <v>0</v>
      </c>
    </row>
    <row r="22" spans="1:67">
      <c r="A22" s="154"/>
      <c r="B22" s="195"/>
      <c r="C22" s="183"/>
      <c r="D22" s="181">
        <f t="shared" si="23"/>
        <v>0</v>
      </c>
      <c r="E22" s="184"/>
      <c r="F22" s="92"/>
      <c r="G22" s="92"/>
      <c r="H22" s="92"/>
      <c r="I22" s="92"/>
      <c r="J22" s="196"/>
      <c r="K22" s="159"/>
      <c r="L22" s="181">
        <f t="shared" si="24"/>
        <v>0</v>
      </c>
      <c r="M22" s="92"/>
      <c r="N22" s="92"/>
      <c r="O22" s="92"/>
      <c r="P22" s="92"/>
      <c r="Q22" s="92"/>
      <c r="R22" s="92"/>
      <c r="S22" s="159"/>
      <c r="T22" s="181">
        <f t="shared" si="25"/>
        <v>0</v>
      </c>
      <c r="U22" s="156">
        <f t="shared" si="26"/>
        <v>0</v>
      </c>
      <c r="V22" s="156">
        <f t="shared" si="27"/>
        <v>0</v>
      </c>
      <c r="W22" s="156">
        <f t="shared" si="28"/>
        <v>0</v>
      </c>
      <c r="X22" s="156">
        <f t="shared" si="29"/>
        <v>0</v>
      </c>
      <c r="Y22" s="156">
        <f t="shared" si="30"/>
        <v>0</v>
      </c>
      <c r="Z22" s="156">
        <f t="shared" si="31"/>
        <v>0</v>
      </c>
      <c r="AA22" s="156">
        <f t="shared" si="32"/>
        <v>0</v>
      </c>
      <c r="AB22" s="181">
        <f t="shared" si="33"/>
        <v>0</v>
      </c>
      <c r="AC22" s="156">
        <f t="shared" si="34"/>
        <v>0</v>
      </c>
      <c r="AD22" s="156">
        <f t="shared" si="35"/>
        <v>0</v>
      </c>
      <c r="AE22" s="157">
        <f t="shared" si="36"/>
        <v>0</v>
      </c>
      <c r="AF22" s="156">
        <f t="shared" si="37"/>
        <v>0</v>
      </c>
      <c r="AG22" s="156">
        <f t="shared" si="38"/>
        <v>0</v>
      </c>
      <c r="AH22" s="156">
        <f t="shared" si="39"/>
        <v>0</v>
      </c>
      <c r="AI22" s="158">
        <f t="shared" si="40"/>
        <v>0</v>
      </c>
      <c r="AJ22" s="181">
        <f t="shared" si="41"/>
        <v>0</v>
      </c>
      <c r="AK22" s="92"/>
      <c r="AL22" s="92"/>
      <c r="AM22" s="92"/>
      <c r="AN22" s="92"/>
      <c r="AO22" s="92"/>
      <c r="AP22" s="92"/>
      <c r="AQ22" s="92"/>
      <c r="AR22" s="157">
        <f t="shared" si="42"/>
        <v>0</v>
      </c>
      <c r="AS22" s="92"/>
      <c r="AT22" s="92"/>
      <c r="AU22" s="92"/>
      <c r="AV22" s="92"/>
      <c r="AW22" s="92"/>
      <c r="AX22" s="92"/>
      <c r="AY22" s="159"/>
      <c r="AZ22" s="181">
        <f t="shared" si="43"/>
        <v>0</v>
      </c>
      <c r="BA22" s="92"/>
      <c r="BB22" s="92"/>
      <c r="BC22" s="92"/>
      <c r="BD22" s="92"/>
      <c r="BE22" s="92"/>
      <c r="BF22" s="92"/>
      <c r="BG22" s="159"/>
      <c r="BH22" s="181">
        <f t="shared" si="44"/>
        <v>0</v>
      </c>
      <c r="BI22" s="156">
        <f t="shared" si="45"/>
        <v>0</v>
      </c>
      <c r="BJ22" s="156">
        <f t="shared" si="46"/>
        <v>0</v>
      </c>
      <c r="BK22" s="157">
        <f t="shared" si="47"/>
        <v>0</v>
      </c>
      <c r="BL22" s="156">
        <f t="shared" si="48"/>
        <v>0</v>
      </c>
      <c r="BM22" s="156">
        <f t="shared" si="49"/>
        <v>0</v>
      </c>
      <c r="BN22" s="156">
        <f t="shared" si="50"/>
        <v>0</v>
      </c>
      <c r="BO22" s="158">
        <f t="shared" si="51"/>
        <v>0</v>
      </c>
    </row>
    <row r="23" spans="1:67">
      <c r="A23" s="154"/>
      <c r="B23" s="195"/>
      <c r="C23" s="183"/>
      <c r="D23" s="181">
        <f t="shared" si="23"/>
        <v>0</v>
      </c>
      <c r="E23" s="184"/>
      <c r="F23" s="92"/>
      <c r="G23" s="92"/>
      <c r="H23" s="92"/>
      <c r="I23" s="92"/>
      <c r="J23" s="196"/>
      <c r="K23" s="159"/>
      <c r="L23" s="181">
        <f t="shared" si="24"/>
        <v>0</v>
      </c>
      <c r="M23" s="92"/>
      <c r="N23" s="92"/>
      <c r="O23" s="92"/>
      <c r="P23" s="92"/>
      <c r="Q23" s="92"/>
      <c r="R23" s="92"/>
      <c r="S23" s="159"/>
      <c r="T23" s="181">
        <f t="shared" si="25"/>
        <v>0</v>
      </c>
      <c r="U23" s="156">
        <f t="shared" si="26"/>
        <v>0</v>
      </c>
      <c r="V23" s="156">
        <f t="shared" si="27"/>
        <v>0</v>
      </c>
      <c r="W23" s="156">
        <f t="shared" si="28"/>
        <v>0</v>
      </c>
      <c r="X23" s="156">
        <f t="shared" si="29"/>
        <v>0</v>
      </c>
      <c r="Y23" s="156">
        <f t="shared" si="30"/>
        <v>0</v>
      </c>
      <c r="Z23" s="156">
        <f t="shared" si="31"/>
        <v>0</v>
      </c>
      <c r="AA23" s="156">
        <f t="shared" si="32"/>
        <v>0</v>
      </c>
      <c r="AB23" s="181">
        <f t="shared" si="33"/>
        <v>0</v>
      </c>
      <c r="AC23" s="156">
        <f t="shared" si="34"/>
        <v>0</v>
      </c>
      <c r="AD23" s="156">
        <f t="shared" si="35"/>
        <v>0</v>
      </c>
      <c r="AE23" s="157">
        <f t="shared" si="36"/>
        <v>0</v>
      </c>
      <c r="AF23" s="156">
        <f t="shared" si="37"/>
        <v>0</v>
      </c>
      <c r="AG23" s="156">
        <f t="shared" si="38"/>
        <v>0</v>
      </c>
      <c r="AH23" s="156">
        <f t="shared" si="39"/>
        <v>0</v>
      </c>
      <c r="AI23" s="158">
        <f t="shared" si="40"/>
        <v>0</v>
      </c>
      <c r="AJ23" s="181">
        <f t="shared" si="41"/>
        <v>0</v>
      </c>
      <c r="AK23" s="92"/>
      <c r="AL23" s="92"/>
      <c r="AM23" s="92"/>
      <c r="AN23" s="92"/>
      <c r="AO23" s="92"/>
      <c r="AP23" s="92"/>
      <c r="AQ23" s="92"/>
      <c r="AR23" s="157">
        <f t="shared" si="42"/>
        <v>0</v>
      </c>
      <c r="AS23" s="92"/>
      <c r="AT23" s="92"/>
      <c r="AU23" s="92"/>
      <c r="AV23" s="92"/>
      <c r="AW23" s="92"/>
      <c r="AX23" s="92"/>
      <c r="AY23" s="159"/>
      <c r="AZ23" s="181">
        <f t="shared" si="43"/>
        <v>0</v>
      </c>
      <c r="BA23" s="92"/>
      <c r="BB23" s="92"/>
      <c r="BC23" s="92"/>
      <c r="BD23" s="92"/>
      <c r="BE23" s="92"/>
      <c r="BF23" s="92"/>
      <c r="BG23" s="159"/>
      <c r="BH23" s="181">
        <f t="shared" si="44"/>
        <v>0</v>
      </c>
      <c r="BI23" s="156">
        <f t="shared" si="45"/>
        <v>0</v>
      </c>
      <c r="BJ23" s="156">
        <f t="shared" si="46"/>
        <v>0</v>
      </c>
      <c r="BK23" s="157">
        <f t="shared" si="47"/>
        <v>0</v>
      </c>
      <c r="BL23" s="156">
        <f t="shared" si="48"/>
        <v>0</v>
      </c>
      <c r="BM23" s="156">
        <f t="shared" si="49"/>
        <v>0</v>
      </c>
      <c r="BN23" s="156">
        <f t="shared" si="50"/>
        <v>0</v>
      </c>
      <c r="BO23" s="158">
        <f t="shared" si="51"/>
        <v>0</v>
      </c>
    </row>
    <row r="24" spans="1:67">
      <c r="A24" s="154"/>
      <c r="B24" s="195"/>
      <c r="C24" s="183"/>
      <c r="D24" s="181">
        <f t="shared" si="23"/>
        <v>0</v>
      </c>
      <c r="E24" s="184"/>
      <c r="F24" s="92"/>
      <c r="G24" s="92"/>
      <c r="H24" s="92"/>
      <c r="I24" s="92"/>
      <c r="J24" s="196"/>
      <c r="K24" s="159"/>
      <c r="L24" s="181">
        <f t="shared" si="24"/>
        <v>0</v>
      </c>
      <c r="M24" s="92"/>
      <c r="N24" s="92"/>
      <c r="O24" s="92"/>
      <c r="P24" s="92"/>
      <c r="Q24" s="92"/>
      <c r="R24" s="92"/>
      <c r="S24" s="159"/>
      <c r="T24" s="181">
        <f t="shared" si="25"/>
        <v>0</v>
      </c>
      <c r="U24" s="156">
        <f t="shared" si="26"/>
        <v>0</v>
      </c>
      <c r="V24" s="156">
        <f t="shared" si="27"/>
        <v>0</v>
      </c>
      <c r="W24" s="156">
        <f t="shared" si="28"/>
        <v>0</v>
      </c>
      <c r="X24" s="156">
        <f t="shared" si="29"/>
        <v>0</v>
      </c>
      <c r="Y24" s="156">
        <f t="shared" si="30"/>
        <v>0</v>
      </c>
      <c r="Z24" s="156">
        <f t="shared" si="31"/>
        <v>0</v>
      </c>
      <c r="AA24" s="156">
        <f t="shared" si="32"/>
        <v>0</v>
      </c>
      <c r="AB24" s="181">
        <f t="shared" si="33"/>
        <v>0</v>
      </c>
      <c r="AC24" s="156">
        <f t="shared" si="34"/>
        <v>0</v>
      </c>
      <c r="AD24" s="156">
        <f t="shared" si="35"/>
        <v>0</v>
      </c>
      <c r="AE24" s="157">
        <f t="shared" si="36"/>
        <v>0</v>
      </c>
      <c r="AF24" s="156">
        <f t="shared" si="37"/>
        <v>0</v>
      </c>
      <c r="AG24" s="156">
        <f t="shared" si="38"/>
        <v>0</v>
      </c>
      <c r="AH24" s="156">
        <f t="shared" si="39"/>
        <v>0</v>
      </c>
      <c r="AI24" s="158">
        <f t="shared" si="40"/>
        <v>0</v>
      </c>
      <c r="AJ24" s="181">
        <f t="shared" si="41"/>
        <v>0</v>
      </c>
      <c r="AK24" s="92"/>
      <c r="AL24" s="92"/>
      <c r="AM24" s="92"/>
      <c r="AN24" s="92"/>
      <c r="AO24" s="92"/>
      <c r="AP24" s="92"/>
      <c r="AQ24" s="92"/>
      <c r="AR24" s="157">
        <f t="shared" si="42"/>
        <v>0</v>
      </c>
      <c r="AS24" s="92"/>
      <c r="AT24" s="92"/>
      <c r="AU24" s="92"/>
      <c r="AV24" s="92"/>
      <c r="AW24" s="92"/>
      <c r="AX24" s="92"/>
      <c r="AY24" s="159"/>
      <c r="AZ24" s="181">
        <f t="shared" si="43"/>
        <v>0</v>
      </c>
      <c r="BA24" s="92"/>
      <c r="BB24" s="92"/>
      <c r="BC24" s="92"/>
      <c r="BD24" s="92"/>
      <c r="BE24" s="92"/>
      <c r="BF24" s="92"/>
      <c r="BG24" s="159"/>
      <c r="BH24" s="181">
        <f t="shared" si="44"/>
        <v>0</v>
      </c>
      <c r="BI24" s="156">
        <f t="shared" si="45"/>
        <v>0</v>
      </c>
      <c r="BJ24" s="156">
        <f t="shared" si="46"/>
        <v>0</v>
      </c>
      <c r="BK24" s="157">
        <f t="shared" si="47"/>
        <v>0</v>
      </c>
      <c r="BL24" s="156">
        <f t="shared" si="48"/>
        <v>0</v>
      </c>
      <c r="BM24" s="156">
        <f t="shared" si="49"/>
        <v>0</v>
      </c>
      <c r="BN24" s="156">
        <f t="shared" si="50"/>
        <v>0</v>
      </c>
      <c r="BO24" s="158">
        <f t="shared" si="51"/>
        <v>0</v>
      </c>
    </row>
    <row r="25" spans="1:67">
      <c r="A25" s="154"/>
      <c r="B25" s="195"/>
      <c r="C25" s="183"/>
      <c r="D25" s="181">
        <f t="shared" si="23"/>
        <v>0</v>
      </c>
      <c r="E25" s="184"/>
      <c r="F25" s="92"/>
      <c r="G25" s="92"/>
      <c r="H25" s="92"/>
      <c r="I25" s="92"/>
      <c r="J25" s="196"/>
      <c r="K25" s="159"/>
      <c r="L25" s="181">
        <f t="shared" si="24"/>
        <v>0</v>
      </c>
      <c r="M25" s="92"/>
      <c r="N25" s="92"/>
      <c r="O25" s="92"/>
      <c r="P25" s="92"/>
      <c r="Q25" s="92"/>
      <c r="R25" s="92"/>
      <c r="S25" s="159"/>
      <c r="T25" s="181">
        <f t="shared" si="25"/>
        <v>0</v>
      </c>
      <c r="U25" s="156">
        <f t="shared" si="26"/>
        <v>0</v>
      </c>
      <c r="V25" s="156">
        <f t="shared" si="27"/>
        <v>0</v>
      </c>
      <c r="W25" s="156">
        <f t="shared" si="28"/>
        <v>0</v>
      </c>
      <c r="X25" s="156">
        <f t="shared" si="29"/>
        <v>0</v>
      </c>
      <c r="Y25" s="156">
        <f t="shared" si="30"/>
        <v>0</v>
      </c>
      <c r="Z25" s="156">
        <f t="shared" si="31"/>
        <v>0</v>
      </c>
      <c r="AA25" s="156">
        <f t="shared" si="32"/>
        <v>0</v>
      </c>
      <c r="AB25" s="181">
        <f t="shared" si="33"/>
        <v>0</v>
      </c>
      <c r="AC25" s="156">
        <f t="shared" si="34"/>
        <v>0</v>
      </c>
      <c r="AD25" s="156">
        <f t="shared" si="35"/>
        <v>0</v>
      </c>
      <c r="AE25" s="157">
        <f t="shared" si="36"/>
        <v>0</v>
      </c>
      <c r="AF25" s="156">
        <f t="shared" si="37"/>
        <v>0</v>
      </c>
      <c r="AG25" s="156">
        <f t="shared" si="38"/>
        <v>0</v>
      </c>
      <c r="AH25" s="156">
        <f t="shared" si="39"/>
        <v>0</v>
      </c>
      <c r="AI25" s="158">
        <f t="shared" si="40"/>
        <v>0</v>
      </c>
      <c r="AJ25" s="181">
        <f t="shared" si="41"/>
        <v>0</v>
      </c>
      <c r="AK25" s="92"/>
      <c r="AL25" s="92"/>
      <c r="AM25" s="92"/>
      <c r="AN25" s="92"/>
      <c r="AO25" s="92"/>
      <c r="AP25" s="92"/>
      <c r="AQ25" s="92"/>
      <c r="AR25" s="157">
        <f t="shared" si="42"/>
        <v>0</v>
      </c>
      <c r="AS25" s="92"/>
      <c r="AT25" s="92"/>
      <c r="AU25" s="92"/>
      <c r="AV25" s="92"/>
      <c r="AW25" s="92"/>
      <c r="AX25" s="92"/>
      <c r="AY25" s="159"/>
      <c r="AZ25" s="181">
        <f t="shared" si="43"/>
        <v>0</v>
      </c>
      <c r="BA25" s="92"/>
      <c r="BB25" s="92"/>
      <c r="BC25" s="92"/>
      <c r="BD25" s="92"/>
      <c r="BE25" s="92"/>
      <c r="BF25" s="92"/>
      <c r="BG25" s="159"/>
      <c r="BH25" s="181">
        <f t="shared" si="44"/>
        <v>0</v>
      </c>
      <c r="BI25" s="156">
        <f t="shared" si="45"/>
        <v>0</v>
      </c>
      <c r="BJ25" s="156">
        <f t="shared" si="46"/>
        <v>0</v>
      </c>
      <c r="BK25" s="157">
        <f t="shared" si="47"/>
        <v>0</v>
      </c>
      <c r="BL25" s="156">
        <f t="shared" si="48"/>
        <v>0</v>
      </c>
      <c r="BM25" s="156">
        <f t="shared" si="49"/>
        <v>0</v>
      </c>
      <c r="BN25" s="156">
        <f t="shared" si="50"/>
        <v>0</v>
      </c>
      <c r="BO25" s="158">
        <f t="shared" si="51"/>
        <v>0</v>
      </c>
    </row>
    <row r="26" spans="1:67">
      <c r="A26" s="154"/>
      <c r="B26" s="195"/>
      <c r="C26" s="183"/>
      <c r="D26" s="181">
        <f t="shared" si="23"/>
        <v>0</v>
      </c>
      <c r="E26" s="184"/>
      <c r="F26" s="92"/>
      <c r="G26" s="92"/>
      <c r="H26" s="92"/>
      <c r="I26" s="92"/>
      <c r="J26" s="196"/>
      <c r="K26" s="159"/>
      <c r="L26" s="181">
        <f t="shared" si="24"/>
        <v>0</v>
      </c>
      <c r="M26" s="92"/>
      <c r="N26" s="92"/>
      <c r="O26" s="92"/>
      <c r="P26" s="92"/>
      <c r="Q26" s="92"/>
      <c r="R26" s="92"/>
      <c r="S26" s="159"/>
      <c r="T26" s="181">
        <f t="shared" si="25"/>
        <v>0</v>
      </c>
      <c r="U26" s="156">
        <f t="shared" si="26"/>
        <v>0</v>
      </c>
      <c r="V26" s="156">
        <f t="shared" si="27"/>
        <v>0</v>
      </c>
      <c r="W26" s="156">
        <f t="shared" si="28"/>
        <v>0</v>
      </c>
      <c r="X26" s="156">
        <f t="shared" si="29"/>
        <v>0</v>
      </c>
      <c r="Y26" s="156">
        <f t="shared" si="30"/>
        <v>0</v>
      </c>
      <c r="Z26" s="156">
        <f t="shared" si="31"/>
        <v>0</v>
      </c>
      <c r="AA26" s="156">
        <f t="shared" si="32"/>
        <v>0</v>
      </c>
      <c r="AB26" s="181">
        <f t="shared" si="33"/>
        <v>0</v>
      </c>
      <c r="AC26" s="156">
        <f t="shared" si="34"/>
        <v>0</v>
      </c>
      <c r="AD26" s="156">
        <f t="shared" si="35"/>
        <v>0</v>
      </c>
      <c r="AE26" s="157">
        <f t="shared" si="36"/>
        <v>0</v>
      </c>
      <c r="AF26" s="156">
        <f t="shared" si="37"/>
        <v>0</v>
      </c>
      <c r="AG26" s="156">
        <f t="shared" si="38"/>
        <v>0</v>
      </c>
      <c r="AH26" s="156">
        <f t="shared" si="39"/>
        <v>0</v>
      </c>
      <c r="AI26" s="158">
        <f t="shared" si="40"/>
        <v>0</v>
      </c>
      <c r="AJ26" s="181">
        <f t="shared" si="41"/>
        <v>0</v>
      </c>
      <c r="AK26" s="92"/>
      <c r="AL26" s="92"/>
      <c r="AM26" s="92"/>
      <c r="AN26" s="92"/>
      <c r="AO26" s="92"/>
      <c r="AP26" s="92"/>
      <c r="AQ26" s="92"/>
      <c r="AR26" s="157">
        <f t="shared" si="42"/>
        <v>0</v>
      </c>
      <c r="AS26" s="92"/>
      <c r="AT26" s="92"/>
      <c r="AU26" s="92"/>
      <c r="AV26" s="92"/>
      <c r="AW26" s="92"/>
      <c r="AX26" s="92"/>
      <c r="AY26" s="159"/>
      <c r="AZ26" s="181">
        <f t="shared" si="43"/>
        <v>0</v>
      </c>
      <c r="BA26" s="92"/>
      <c r="BB26" s="92"/>
      <c r="BC26" s="92"/>
      <c r="BD26" s="92"/>
      <c r="BE26" s="92"/>
      <c r="BF26" s="92"/>
      <c r="BG26" s="159"/>
      <c r="BH26" s="181">
        <f t="shared" si="44"/>
        <v>0</v>
      </c>
      <c r="BI26" s="156">
        <f t="shared" si="45"/>
        <v>0</v>
      </c>
      <c r="BJ26" s="156">
        <f t="shared" si="46"/>
        <v>0</v>
      </c>
      <c r="BK26" s="157">
        <f t="shared" si="47"/>
        <v>0</v>
      </c>
      <c r="BL26" s="156">
        <f t="shared" si="48"/>
        <v>0</v>
      </c>
      <c r="BM26" s="156">
        <f t="shared" si="49"/>
        <v>0</v>
      </c>
      <c r="BN26" s="156">
        <f t="shared" si="50"/>
        <v>0</v>
      </c>
      <c r="BO26" s="158">
        <f t="shared" si="51"/>
        <v>0</v>
      </c>
    </row>
    <row r="27" spans="1:67">
      <c r="A27" s="154"/>
      <c r="B27" s="195"/>
      <c r="C27" s="183"/>
      <c r="D27" s="181">
        <f t="shared" si="23"/>
        <v>0</v>
      </c>
      <c r="E27" s="184"/>
      <c r="F27" s="92"/>
      <c r="G27" s="92"/>
      <c r="H27" s="92"/>
      <c r="I27" s="92"/>
      <c r="J27" s="196"/>
      <c r="K27" s="159"/>
      <c r="L27" s="181">
        <f t="shared" si="24"/>
        <v>0</v>
      </c>
      <c r="M27" s="92"/>
      <c r="N27" s="92"/>
      <c r="O27" s="92"/>
      <c r="P27" s="92"/>
      <c r="Q27" s="92"/>
      <c r="R27" s="92"/>
      <c r="S27" s="159"/>
      <c r="T27" s="181">
        <f t="shared" si="25"/>
        <v>0</v>
      </c>
      <c r="U27" s="156">
        <f t="shared" si="26"/>
        <v>0</v>
      </c>
      <c r="V27" s="156">
        <f t="shared" si="27"/>
        <v>0</v>
      </c>
      <c r="W27" s="156">
        <f t="shared" si="28"/>
        <v>0</v>
      </c>
      <c r="X27" s="156">
        <f t="shared" si="29"/>
        <v>0</v>
      </c>
      <c r="Y27" s="156">
        <f t="shared" si="30"/>
        <v>0</v>
      </c>
      <c r="Z27" s="156">
        <f t="shared" si="31"/>
        <v>0</v>
      </c>
      <c r="AA27" s="156">
        <f t="shared" si="32"/>
        <v>0</v>
      </c>
      <c r="AB27" s="181">
        <f t="shared" si="33"/>
        <v>0</v>
      </c>
      <c r="AC27" s="156">
        <f t="shared" si="34"/>
        <v>0</v>
      </c>
      <c r="AD27" s="156">
        <f t="shared" si="35"/>
        <v>0</v>
      </c>
      <c r="AE27" s="157">
        <f t="shared" si="36"/>
        <v>0</v>
      </c>
      <c r="AF27" s="156">
        <f t="shared" si="37"/>
        <v>0</v>
      </c>
      <c r="AG27" s="156">
        <f t="shared" si="38"/>
        <v>0</v>
      </c>
      <c r="AH27" s="156">
        <f t="shared" si="39"/>
        <v>0</v>
      </c>
      <c r="AI27" s="158">
        <f t="shared" si="40"/>
        <v>0</v>
      </c>
      <c r="AJ27" s="181">
        <f t="shared" si="41"/>
        <v>0</v>
      </c>
      <c r="AK27" s="92"/>
      <c r="AL27" s="92"/>
      <c r="AM27" s="92"/>
      <c r="AN27" s="92"/>
      <c r="AO27" s="92"/>
      <c r="AP27" s="92"/>
      <c r="AQ27" s="92"/>
      <c r="AR27" s="157">
        <f t="shared" si="42"/>
        <v>0</v>
      </c>
      <c r="AS27" s="92"/>
      <c r="AT27" s="92"/>
      <c r="AU27" s="92"/>
      <c r="AV27" s="92"/>
      <c r="AW27" s="92"/>
      <c r="AX27" s="92"/>
      <c r="AY27" s="159"/>
      <c r="AZ27" s="181">
        <f t="shared" si="43"/>
        <v>0</v>
      </c>
      <c r="BA27" s="92"/>
      <c r="BB27" s="92"/>
      <c r="BC27" s="92"/>
      <c r="BD27" s="92"/>
      <c r="BE27" s="92"/>
      <c r="BF27" s="92"/>
      <c r="BG27" s="159"/>
      <c r="BH27" s="181">
        <f t="shared" si="44"/>
        <v>0</v>
      </c>
      <c r="BI27" s="156">
        <f t="shared" si="45"/>
        <v>0</v>
      </c>
      <c r="BJ27" s="156">
        <f t="shared" si="46"/>
        <v>0</v>
      </c>
      <c r="BK27" s="157">
        <f t="shared" si="47"/>
        <v>0</v>
      </c>
      <c r="BL27" s="156">
        <f t="shared" si="48"/>
        <v>0</v>
      </c>
      <c r="BM27" s="156">
        <f t="shared" si="49"/>
        <v>0</v>
      </c>
      <c r="BN27" s="156">
        <f t="shared" si="50"/>
        <v>0</v>
      </c>
      <c r="BO27" s="158">
        <f t="shared" si="51"/>
        <v>0</v>
      </c>
    </row>
    <row r="28" spans="1:67">
      <c r="A28" s="154"/>
      <c r="B28" s="195"/>
      <c r="C28" s="183"/>
      <c r="D28" s="181">
        <f t="shared" si="23"/>
        <v>0</v>
      </c>
      <c r="E28" s="184"/>
      <c r="F28" s="92"/>
      <c r="G28" s="92"/>
      <c r="H28" s="92"/>
      <c r="I28" s="92"/>
      <c r="J28" s="196"/>
      <c r="K28" s="159"/>
      <c r="L28" s="181">
        <f t="shared" si="24"/>
        <v>0</v>
      </c>
      <c r="M28" s="92"/>
      <c r="N28" s="92"/>
      <c r="O28" s="92"/>
      <c r="P28" s="92"/>
      <c r="Q28" s="92"/>
      <c r="R28" s="92"/>
      <c r="S28" s="159"/>
      <c r="T28" s="181">
        <f t="shared" si="25"/>
        <v>0</v>
      </c>
      <c r="U28" s="156">
        <f t="shared" si="26"/>
        <v>0</v>
      </c>
      <c r="V28" s="156">
        <f t="shared" si="27"/>
        <v>0</v>
      </c>
      <c r="W28" s="156">
        <f t="shared" si="28"/>
        <v>0</v>
      </c>
      <c r="X28" s="156">
        <f t="shared" si="29"/>
        <v>0</v>
      </c>
      <c r="Y28" s="156">
        <f t="shared" si="30"/>
        <v>0</v>
      </c>
      <c r="Z28" s="156">
        <f t="shared" si="31"/>
        <v>0</v>
      </c>
      <c r="AA28" s="156">
        <f t="shared" si="32"/>
        <v>0</v>
      </c>
      <c r="AB28" s="181">
        <f t="shared" si="33"/>
        <v>0</v>
      </c>
      <c r="AC28" s="156">
        <f t="shared" si="34"/>
        <v>0</v>
      </c>
      <c r="AD28" s="156">
        <f t="shared" si="35"/>
        <v>0</v>
      </c>
      <c r="AE28" s="157">
        <f t="shared" si="36"/>
        <v>0</v>
      </c>
      <c r="AF28" s="156">
        <f t="shared" si="37"/>
        <v>0</v>
      </c>
      <c r="AG28" s="156">
        <f t="shared" si="38"/>
        <v>0</v>
      </c>
      <c r="AH28" s="156">
        <f t="shared" si="39"/>
        <v>0</v>
      </c>
      <c r="AI28" s="158">
        <f t="shared" si="40"/>
        <v>0</v>
      </c>
      <c r="AJ28" s="181">
        <f t="shared" si="41"/>
        <v>0</v>
      </c>
      <c r="AK28" s="92"/>
      <c r="AL28" s="92"/>
      <c r="AM28" s="92"/>
      <c r="AN28" s="92"/>
      <c r="AO28" s="92"/>
      <c r="AP28" s="92"/>
      <c r="AQ28" s="92"/>
      <c r="AR28" s="157">
        <f t="shared" si="42"/>
        <v>0</v>
      </c>
      <c r="AS28" s="92"/>
      <c r="AT28" s="92"/>
      <c r="AU28" s="92"/>
      <c r="AV28" s="92"/>
      <c r="AW28" s="92"/>
      <c r="AX28" s="92"/>
      <c r="AY28" s="159"/>
      <c r="AZ28" s="181">
        <f t="shared" si="43"/>
        <v>0</v>
      </c>
      <c r="BA28" s="92"/>
      <c r="BB28" s="92"/>
      <c r="BC28" s="92"/>
      <c r="BD28" s="92"/>
      <c r="BE28" s="92"/>
      <c r="BF28" s="92"/>
      <c r="BG28" s="159"/>
      <c r="BH28" s="181">
        <f t="shared" si="44"/>
        <v>0</v>
      </c>
      <c r="BI28" s="156">
        <f t="shared" si="45"/>
        <v>0</v>
      </c>
      <c r="BJ28" s="156">
        <f t="shared" si="46"/>
        <v>0</v>
      </c>
      <c r="BK28" s="157">
        <f t="shared" si="47"/>
        <v>0</v>
      </c>
      <c r="BL28" s="156">
        <f t="shared" si="48"/>
        <v>0</v>
      </c>
      <c r="BM28" s="156">
        <f t="shared" si="49"/>
        <v>0</v>
      </c>
      <c r="BN28" s="156">
        <f t="shared" si="50"/>
        <v>0</v>
      </c>
      <c r="BO28" s="158">
        <f t="shared" si="51"/>
        <v>0</v>
      </c>
    </row>
    <row r="29" spans="1:67">
      <c r="A29" s="154"/>
      <c r="B29" s="195"/>
      <c r="C29" s="183"/>
      <c r="D29" s="181">
        <f t="shared" si="23"/>
        <v>0</v>
      </c>
      <c r="E29" s="184"/>
      <c r="F29" s="92"/>
      <c r="G29" s="92"/>
      <c r="H29" s="92"/>
      <c r="I29" s="92"/>
      <c r="J29" s="196"/>
      <c r="K29" s="159"/>
      <c r="L29" s="181">
        <f t="shared" si="24"/>
        <v>0</v>
      </c>
      <c r="M29" s="92"/>
      <c r="N29" s="92"/>
      <c r="O29" s="92"/>
      <c r="P29" s="92"/>
      <c r="Q29" s="92"/>
      <c r="R29" s="92"/>
      <c r="S29" s="159"/>
      <c r="T29" s="181">
        <f t="shared" si="25"/>
        <v>0</v>
      </c>
      <c r="U29" s="156">
        <f t="shared" si="26"/>
        <v>0</v>
      </c>
      <c r="V29" s="156">
        <f t="shared" si="27"/>
        <v>0</v>
      </c>
      <c r="W29" s="156">
        <f t="shared" si="28"/>
        <v>0</v>
      </c>
      <c r="X29" s="156">
        <f t="shared" si="29"/>
        <v>0</v>
      </c>
      <c r="Y29" s="156">
        <f t="shared" si="30"/>
        <v>0</v>
      </c>
      <c r="Z29" s="156">
        <f t="shared" si="31"/>
        <v>0</v>
      </c>
      <c r="AA29" s="156">
        <f t="shared" si="32"/>
        <v>0</v>
      </c>
      <c r="AB29" s="181">
        <f t="shared" si="33"/>
        <v>0</v>
      </c>
      <c r="AC29" s="156">
        <f t="shared" si="34"/>
        <v>0</v>
      </c>
      <c r="AD29" s="156">
        <f t="shared" si="35"/>
        <v>0</v>
      </c>
      <c r="AE29" s="157">
        <f t="shared" si="36"/>
        <v>0</v>
      </c>
      <c r="AF29" s="156">
        <f t="shared" si="37"/>
        <v>0</v>
      </c>
      <c r="AG29" s="156">
        <f t="shared" si="38"/>
        <v>0</v>
      </c>
      <c r="AH29" s="156">
        <f t="shared" si="39"/>
        <v>0</v>
      </c>
      <c r="AI29" s="158">
        <f t="shared" si="40"/>
        <v>0</v>
      </c>
      <c r="AJ29" s="181">
        <f t="shared" si="41"/>
        <v>0</v>
      </c>
      <c r="AK29" s="92"/>
      <c r="AL29" s="92"/>
      <c r="AM29" s="92"/>
      <c r="AN29" s="92"/>
      <c r="AO29" s="92"/>
      <c r="AP29" s="92"/>
      <c r="AQ29" s="92"/>
      <c r="AR29" s="157">
        <f t="shared" si="42"/>
        <v>0</v>
      </c>
      <c r="AS29" s="92"/>
      <c r="AT29" s="92"/>
      <c r="AU29" s="92"/>
      <c r="AV29" s="92"/>
      <c r="AW29" s="92"/>
      <c r="AX29" s="92"/>
      <c r="AY29" s="159"/>
      <c r="AZ29" s="181">
        <f t="shared" si="43"/>
        <v>0</v>
      </c>
      <c r="BA29" s="92"/>
      <c r="BB29" s="92"/>
      <c r="BC29" s="92"/>
      <c r="BD29" s="92"/>
      <c r="BE29" s="92"/>
      <c r="BF29" s="92"/>
      <c r="BG29" s="159"/>
      <c r="BH29" s="181">
        <f t="shared" si="44"/>
        <v>0</v>
      </c>
      <c r="BI29" s="156">
        <f t="shared" si="45"/>
        <v>0</v>
      </c>
      <c r="BJ29" s="156">
        <f t="shared" si="46"/>
        <v>0</v>
      </c>
      <c r="BK29" s="157">
        <f t="shared" si="47"/>
        <v>0</v>
      </c>
      <c r="BL29" s="156">
        <f t="shared" si="48"/>
        <v>0</v>
      </c>
      <c r="BM29" s="156">
        <f t="shared" si="49"/>
        <v>0</v>
      </c>
      <c r="BN29" s="156">
        <f t="shared" si="50"/>
        <v>0</v>
      </c>
      <c r="BO29" s="158">
        <f t="shared" si="51"/>
        <v>0</v>
      </c>
    </row>
    <row r="30" spans="1:67">
      <c r="A30" s="154"/>
      <c r="B30" s="195"/>
      <c r="C30" s="183"/>
      <c r="D30" s="181">
        <f t="shared" si="23"/>
        <v>0</v>
      </c>
      <c r="E30" s="184"/>
      <c r="F30" s="92"/>
      <c r="G30" s="92"/>
      <c r="H30" s="92"/>
      <c r="I30" s="92"/>
      <c r="J30" s="196"/>
      <c r="K30" s="159"/>
      <c r="L30" s="181">
        <f t="shared" si="24"/>
        <v>0</v>
      </c>
      <c r="M30" s="92"/>
      <c r="N30" s="92"/>
      <c r="O30" s="92"/>
      <c r="P30" s="92"/>
      <c r="Q30" s="92"/>
      <c r="R30" s="92"/>
      <c r="S30" s="159"/>
      <c r="T30" s="181">
        <f t="shared" si="25"/>
        <v>0</v>
      </c>
      <c r="U30" s="156">
        <f t="shared" si="26"/>
        <v>0</v>
      </c>
      <c r="V30" s="156">
        <f t="shared" si="27"/>
        <v>0</v>
      </c>
      <c r="W30" s="156">
        <f t="shared" si="28"/>
        <v>0</v>
      </c>
      <c r="X30" s="156">
        <f t="shared" si="29"/>
        <v>0</v>
      </c>
      <c r="Y30" s="156">
        <f t="shared" si="30"/>
        <v>0</v>
      </c>
      <c r="Z30" s="156">
        <f t="shared" si="31"/>
        <v>0</v>
      </c>
      <c r="AA30" s="156">
        <f t="shared" si="32"/>
        <v>0</v>
      </c>
      <c r="AB30" s="181">
        <f t="shared" si="33"/>
        <v>0</v>
      </c>
      <c r="AC30" s="156">
        <f t="shared" si="34"/>
        <v>0</v>
      </c>
      <c r="AD30" s="156">
        <f t="shared" si="35"/>
        <v>0</v>
      </c>
      <c r="AE30" s="157">
        <f t="shared" si="36"/>
        <v>0</v>
      </c>
      <c r="AF30" s="156">
        <f t="shared" si="37"/>
        <v>0</v>
      </c>
      <c r="AG30" s="156">
        <f t="shared" si="38"/>
        <v>0</v>
      </c>
      <c r="AH30" s="156">
        <f t="shared" si="39"/>
        <v>0</v>
      </c>
      <c r="AI30" s="158">
        <f t="shared" si="40"/>
        <v>0</v>
      </c>
      <c r="AJ30" s="181">
        <f t="shared" si="41"/>
        <v>0</v>
      </c>
      <c r="AK30" s="92"/>
      <c r="AL30" s="92"/>
      <c r="AM30" s="92"/>
      <c r="AN30" s="92"/>
      <c r="AO30" s="92"/>
      <c r="AP30" s="92"/>
      <c r="AQ30" s="92"/>
      <c r="AR30" s="157">
        <f t="shared" si="42"/>
        <v>0</v>
      </c>
      <c r="AS30" s="92"/>
      <c r="AT30" s="92"/>
      <c r="AU30" s="92"/>
      <c r="AV30" s="92"/>
      <c r="AW30" s="92"/>
      <c r="AX30" s="92"/>
      <c r="AY30" s="159"/>
      <c r="AZ30" s="181">
        <f t="shared" si="43"/>
        <v>0</v>
      </c>
      <c r="BA30" s="92"/>
      <c r="BB30" s="92"/>
      <c r="BC30" s="92"/>
      <c r="BD30" s="92"/>
      <c r="BE30" s="92"/>
      <c r="BF30" s="92"/>
      <c r="BG30" s="159"/>
      <c r="BH30" s="181">
        <f t="shared" si="44"/>
        <v>0</v>
      </c>
      <c r="BI30" s="156">
        <f t="shared" si="45"/>
        <v>0</v>
      </c>
      <c r="BJ30" s="156">
        <f t="shared" si="46"/>
        <v>0</v>
      </c>
      <c r="BK30" s="157">
        <f t="shared" si="47"/>
        <v>0</v>
      </c>
      <c r="BL30" s="156">
        <f t="shared" si="48"/>
        <v>0</v>
      </c>
      <c r="BM30" s="156">
        <f t="shared" si="49"/>
        <v>0</v>
      </c>
      <c r="BN30" s="156">
        <f t="shared" si="50"/>
        <v>0</v>
      </c>
      <c r="BO30" s="158">
        <f t="shared" si="51"/>
        <v>0</v>
      </c>
    </row>
    <row r="31" spans="1:67">
      <c r="A31" s="154"/>
      <c r="B31" s="195"/>
      <c r="C31" s="183"/>
      <c r="D31" s="181">
        <f t="shared" si="23"/>
        <v>0</v>
      </c>
      <c r="E31" s="184"/>
      <c r="F31" s="92"/>
      <c r="G31" s="92"/>
      <c r="H31" s="92"/>
      <c r="I31" s="92"/>
      <c r="J31" s="196"/>
      <c r="K31" s="159"/>
      <c r="L31" s="181">
        <f t="shared" si="24"/>
        <v>0</v>
      </c>
      <c r="M31" s="92"/>
      <c r="N31" s="92"/>
      <c r="O31" s="92"/>
      <c r="P31" s="92"/>
      <c r="Q31" s="92"/>
      <c r="R31" s="92"/>
      <c r="S31" s="159"/>
      <c r="T31" s="181">
        <f t="shared" si="25"/>
        <v>0</v>
      </c>
      <c r="U31" s="156">
        <f t="shared" si="26"/>
        <v>0</v>
      </c>
      <c r="V31" s="156">
        <f t="shared" si="27"/>
        <v>0</v>
      </c>
      <c r="W31" s="156">
        <f t="shared" si="28"/>
        <v>0</v>
      </c>
      <c r="X31" s="156">
        <f t="shared" si="29"/>
        <v>0</v>
      </c>
      <c r="Y31" s="156">
        <f t="shared" si="30"/>
        <v>0</v>
      </c>
      <c r="Z31" s="156">
        <f t="shared" si="31"/>
        <v>0</v>
      </c>
      <c r="AA31" s="156">
        <f t="shared" si="32"/>
        <v>0</v>
      </c>
      <c r="AB31" s="181">
        <f t="shared" si="33"/>
        <v>0</v>
      </c>
      <c r="AC31" s="156">
        <f t="shared" si="34"/>
        <v>0</v>
      </c>
      <c r="AD31" s="156">
        <f t="shared" si="35"/>
        <v>0</v>
      </c>
      <c r="AE31" s="157">
        <f t="shared" si="36"/>
        <v>0</v>
      </c>
      <c r="AF31" s="156">
        <f t="shared" si="37"/>
        <v>0</v>
      </c>
      <c r="AG31" s="156">
        <f t="shared" si="38"/>
        <v>0</v>
      </c>
      <c r="AH31" s="156">
        <f t="shared" si="39"/>
        <v>0</v>
      </c>
      <c r="AI31" s="158">
        <f t="shared" si="40"/>
        <v>0</v>
      </c>
      <c r="AJ31" s="181">
        <f t="shared" si="41"/>
        <v>0</v>
      </c>
      <c r="AK31" s="92"/>
      <c r="AL31" s="92"/>
      <c r="AM31" s="92"/>
      <c r="AN31" s="92"/>
      <c r="AO31" s="92"/>
      <c r="AP31" s="92"/>
      <c r="AQ31" s="92"/>
      <c r="AR31" s="157">
        <f t="shared" si="42"/>
        <v>0</v>
      </c>
      <c r="AS31" s="92"/>
      <c r="AT31" s="92"/>
      <c r="AU31" s="92"/>
      <c r="AV31" s="92"/>
      <c r="AW31" s="92"/>
      <c r="AX31" s="92"/>
      <c r="AY31" s="159"/>
      <c r="AZ31" s="181">
        <f t="shared" si="43"/>
        <v>0</v>
      </c>
      <c r="BA31" s="92"/>
      <c r="BB31" s="92"/>
      <c r="BC31" s="92"/>
      <c r="BD31" s="92"/>
      <c r="BE31" s="92"/>
      <c r="BF31" s="92"/>
      <c r="BG31" s="159"/>
      <c r="BH31" s="181">
        <f t="shared" si="44"/>
        <v>0</v>
      </c>
      <c r="BI31" s="156">
        <f t="shared" si="45"/>
        <v>0</v>
      </c>
      <c r="BJ31" s="156">
        <f t="shared" si="46"/>
        <v>0</v>
      </c>
      <c r="BK31" s="157">
        <f t="shared" si="47"/>
        <v>0</v>
      </c>
      <c r="BL31" s="156">
        <f t="shared" si="48"/>
        <v>0</v>
      </c>
      <c r="BM31" s="156">
        <f t="shared" si="49"/>
        <v>0</v>
      </c>
      <c r="BN31" s="156">
        <f t="shared" si="50"/>
        <v>0</v>
      </c>
      <c r="BO31" s="158">
        <f t="shared" si="51"/>
        <v>0</v>
      </c>
    </row>
    <row r="32" spans="1:67">
      <c r="A32" s="154"/>
      <c r="B32" s="195"/>
      <c r="C32" s="183"/>
      <c r="D32" s="181">
        <f t="shared" si="23"/>
        <v>0</v>
      </c>
      <c r="E32" s="184"/>
      <c r="F32" s="92"/>
      <c r="G32" s="92"/>
      <c r="H32" s="92"/>
      <c r="I32" s="92"/>
      <c r="J32" s="196"/>
      <c r="K32" s="159"/>
      <c r="L32" s="181">
        <f t="shared" si="24"/>
        <v>0</v>
      </c>
      <c r="M32" s="92"/>
      <c r="N32" s="92"/>
      <c r="O32" s="92"/>
      <c r="P32" s="92"/>
      <c r="Q32" s="92"/>
      <c r="R32" s="92"/>
      <c r="S32" s="159"/>
      <c r="T32" s="181">
        <f t="shared" si="25"/>
        <v>0</v>
      </c>
      <c r="U32" s="156">
        <f t="shared" si="26"/>
        <v>0</v>
      </c>
      <c r="V32" s="156">
        <f t="shared" si="27"/>
        <v>0</v>
      </c>
      <c r="W32" s="156">
        <f t="shared" si="28"/>
        <v>0</v>
      </c>
      <c r="X32" s="156">
        <f t="shared" si="29"/>
        <v>0</v>
      </c>
      <c r="Y32" s="156">
        <f t="shared" si="30"/>
        <v>0</v>
      </c>
      <c r="Z32" s="156">
        <f t="shared" si="31"/>
        <v>0</v>
      </c>
      <c r="AA32" s="156">
        <f t="shared" si="32"/>
        <v>0</v>
      </c>
      <c r="AB32" s="181">
        <f t="shared" si="33"/>
        <v>0</v>
      </c>
      <c r="AC32" s="156">
        <f t="shared" si="34"/>
        <v>0</v>
      </c>
      <c r="AD32" s="156">
        <f t="shared" si="35"/>
        <v>0</v>
      </c>
      <c r="AE32" s="157">
        <f t="shared" si="36"/>
        <v>0</v>
      </c>
      <c r="AF32" s="156">
        <f t="shared" si="37"/>
        <v>0</v>
      </c>
      <c r="AG32" s="156">
        <f t="shared" si="38"/>
        <v>0</v>
      </c>
      <c r="AH32" s="156">
        <f t="shared" si="39"/>
        <v>0</v>
      </c>
      <c r="AI32" s="158">
        <f t="shared" si="40"/>
        <v>0</v>
      </c>
      <c r="AJ32" s="181">
        <f t="shared" si="41"/>
        <v>0</v>
      </c>
      <c r="AK32" s="92"/>
      <c r="AL32" s="92"/>
      <c r="AM32" s="92"/>
      <c r="AN32" s="92"/>
      <c r="AO32" s="92"/>
      <c r="AP32" s="92"/>
      <c r="AQ32" s="92"/>
      <c r="AR32" s="157">
        <f t="shared" si="42"/>
        <v>0</v>
      </c>
      <c r="AS32" s="92"/>
      <c r="AT32" s="92"/>
      <c r="AU32" s="92"/>
      <c r="AV32" s="92"/>
      <c r="AW32" s="92"/>
      <c r="AX32" s="92"/>
      <c r="AY32" s="159"/>
      <c r="AZ32" s="181">
        <f t="shared" si="43"/>
        <v>0</v>
      </c>
      <c r="BA32" s="92"/>
      <c r="BB32" s="92"/>
      <c r="BC32" s="92"/>
      <c r="BD32" s="92"/>
      <c r="BE32" s="92"/>
      <c r="BF32" s="92"/>
      <c r="BG32" s="159"/>
      <c r="BH32" s="181">
        <f t="shared" si="44"/>
        <v>0</v>
      </c>
      <c r="BI32" s="156">
        <f t="shared" si="45"/>
        <v>0</v>
      </c>
      <c r="BJ32" s="156">
        <f t="shared" si="46"/>
        <v>0</v>
      </c>
      <c r="BK32" s="157">
        <f t="shared" si="47"/>
        <v>0</v>
      </c>
      <c r="BL32" s="156">
        <f t="shared" si="48"/>
        <v>0</v>
      </c>
      <c r="BM32" s="156">
        <f t="shared" si="49"/>
        <v>0</v>
      </c>
      <c r="BN32" s="156">
        <f t="shared" si="50"/>
        <v>0</v>
      </c>
      <c r="BO32" s="158">
        <f t="shared" si="51"/>
        <v>0</v>
      </c>
    </row>
    <row r="33" spans="1:67">
      <c r="A33" s="154"/>
      <c r="B33" s="195"/>
      <c r="C33" s="183"/>
      <c r="D33" s="181">
        <f t="shared" si="23"/>
        <v>0</v>
      </c>
      <c r="E33" s="184"/>
      <c r="F33" s="92"/>
      <c r="G33" s="92"/>
      <c r="H33" s="92"/>
      <c r="I33" s="92"/>
      <c r="J33" s="196"/>
      <c r="K33" s="159"/>
      <c r="L33" s="181">
        <f t="shared" si="24"/>
        <v>0</v>
      </c>
      <c r="M33" s="92"/>
      <c r="N33" s="92"/>
      <c r="O33" s="92"/>
      <c r="P33" s="92"/>
      <c r="Q33" s="92"/>
      <c r="R33" s="92"/>
      <c r="S33" s="159"/>
      <c r="T33" s="181">
        <f t="shared" si="25"/>
        <v>0</v>
      </c>
      <c r="U33" s="156">
        <f t="shared" si="26"/>
        <v>0</v>
      </c>
      <c r="V33" s="156">
        <f t="shared" si="27"/>
        <v>0</v>
      </c>
      <c r="W33" s="156">
        <f t="shared" si="28"/>
        <v>0</v>
      </c>
      <c r="X33" s="156">
        <f t="shared" si="29"/>
        <v>0</v>
      </c>
      <c r="Y33" s="156">
        <f t="shared" si="30"/>
        <v>0</v>
      </c>
      <c r="Z33" s="156">
        <f t="shared" si="31"/>
        <v>0</v>
      </c>
      <c r="AA33" s="156">
        <f t="shared" si="32"/>
        <v>0</v>
      </c>
      <c r="AB33" s="181">
        <f t="shared" si="33"/>
        <v>0</v>
      </c>
      <c r="AC33" s="156">
        <f t="shared" si="34"/>
        <v>0</v>
      </c>
      <c r="AD33" s="156">
        <f t="shared" si="35"/>
        <v>0</v>
      </c>
      <c r="AE33" s="157">
        <f t="shared" si="36"/>
        <v>0</v>
      </c>
      <c r="AF33" s="156">
        <f t="shared" si="37"/>
        <v>0</v>
      </c>
      <c r="AG33" s="156">
        <f t="shared" si="38"/>
        <v>0</v>
      </c>
      <c r="AH33" s="156">
        <f t="shared" si="39"/>
        <v>0</v>
      </c>
      <c r="AI33" s="158">
        <f t="shared" si="40"/>
        <v>0</v>
      </c>
      <c r="AJ33" s="181">
        <f t="shared" si="41"/>
        <v>0</v>
      </c>
      <c r="AK33" s="92"/>
      <c r="AL33" s="92"/>
      <c r="AM33" s="92"/>
      <c r="AN33" s="92"/>
      <c r="AO33" s="92"/>
      <c r="AP33" s="92"/>
      <c r="AQ33" s="92"/>
      <c r="AR33" s="157">
        <f t="shared" si="42"/>
        <v>0</v>
      </c>
      <c r="AS33" s="92"/>
      <c r="AT33" s="92"/>
      <c r="AU33" s="92"/>
      <c r="AV33" s="92"/>
      <c r="AW33" s="92"/>
      <c r="AX33" s="92"/>
      <c r="AY33" s="159"/>
      <c r="AZ33" s="181">
        <f t="shared" si="43"/>
        <v>0</v>
      </c>
      <c r="BA33" s="92"/>
      <c r="BB33" s="92"/>
      <c r="BC33" s="92"/>
      <c r="BD33" s="92"/>
      <c r="BE33" s="92"/>
      <c r="BF33" s="92"/>
      <c r="BG33" s="159"/>
      <c r="BH33" s="181">
        <f t="shared" si="44"/>
        <v>0</v>
      </c>
      <c r="BI33" s="156">
        <f t="shared" si="45"/>
        <v>0</v>
      </c>
      <c r="BJ33" s="156">
        <f t="shared" si="46"/>
        <v>0</v>
      </c>
      <c r="BK33" s="157">
        <f t="shared" si="47"/>
        <v>0</v>
      </c>
      <c r="BL33" s="156">
        <f t="shared" si="48"/>
        <v>0</v>
      </c>
      <c r="BM33" s="156">
        <f t="shared" si="49"/>
        <v>0</v>
      </c>
      <c r="BN33" s="156">
        <f t="shared" si="50"/>
        <v>0</v>
      </c>
      <c r="BO33" s="158">
        <f t="shared" si="51"/>
        <v>0</v>
      </c>
    </row>
    <row r="34" spans="1:67">
      <c r="A34" s="154"/>
      <c r="B34" s="195"/>
      <c r="C34" s="183"/>
      <c r="D34" s="181">
        <f t="shared" si="23"/>
        <v>0</v>
      </c>
      <c r="E34" s="184"/>
      <c r="F34" s="92"/>
      <c r="G34" s="92"/>
      <c r="H34" s="92"/>
      <c r="I34" s="92"/>
      <c r="J34" s="196"/>
      <c r="K34" s="159"/>
      <c r="L34" s="181">
        <f t="shared" si="24"/>
        <v>0</v>
      </c>
      <c r="M34" s="92"/>
      <c r="N34" s="92"/>
      <c r="O34" s="92"/>
      <c r="P34" s="92"/>
      <c r="Q34" s="92"/>
      <c r="R34" s="92"/>
      <c r="S34" s="159"/>
      <c r="T34" s="181">
        <f t="shared" si="25"/>
        <v>0</v>
      </c>
      <c r="U34" s="156">
        <f t="shared" si="26"/>
        <v>0</v>
      </c>
      <c r="V34" s="156">
        <f t="shared" si="27"/>
        <v>0</v>
      </c>
      <c r="W34" s="156">
        <f t="shared" si="28"/>
        <v>0</v>
      </c>
      <c r="X34" s="156">
        <f t="shared" si="29"/>
        <v>0</v>
      </c>
      <c r="Y34" s="156">
        <f t="shared" si="30"/>
        <v>0</v>
      </c>
      <c r="Z34" s="156">
        <f t="shared" si="31"/>
        <v>0</v>
      </c>
      <c r="AA34" s="156">
        <f t="shared" si="32"/>
        <v>0</v>
      </c>
      <c r="AB34" s="181">
        <f t="shared" si="33"/>
        <v>0</v>
      </c>
      <c r="AC34" s="156">
        <f t="shared" si="34"/>
        <v>0</v>
      </c>
      <c r="AD34" s="156">
        <f t="shared" si="35"/>
        <v>0</v>
      </c>
      <c r="AE34" s="157">
        <f t="shared" si="36"/>
        <v>0</v>
      </c>
      <c r="AF34" s="156">
        <f t="shared" si="37"/>
        <v>0</v>
      </c>
      <c r="AG34" s="156">
        <f t="shared" si="38"/>
        <v>0</v>
      </c>
      <c r="AH34" s="156">
        <f t="shared" si="39"/>
        <v>0</v>
      </c>
      <c r="AI34" s="158">
        <f t="shared" si="40"/>
        <v>0</v>
      </c>
      <c r="AJ34" s="181">
        <f t="shared" si="41"/>
        <v>0</v>
      </c>
      <c r="AK34" s="92"/>
      <c r="AL34" s="92"/>
      <c r="AM34" s="92"/>
      <c r="AN34" s="92"/>
      <c r="AO34" s="92"/>
      <c r="AP34" s="92"/>
      <c r="AQ34" s="92"/>
      <c r="AR34" s="157">
        <f t="shared" si="42"/>
        <v>0</v>
      </c>
      <c r="AS34" s="92"/>
      <c r="AT34" s="92"/>
      <c r="AU34" s="92"/>
      <c r="AV34" s="92"/>
      <c r="AW34" s="92"/>
      <c r="AX34" s="92"/>
      <c r="AY34" s="159"/>
      <c r="AZ34" s="181">
        <f t="shared" si="43"/>
        <v>0</v>
      </c>
      <c r="BA34" s="92"/>
      <c r="BB34" s="92"/>
      <c r="BC34" s="92"/>
      <c r="BD34" s="92"/>
      <c r="BE34" s="92"/>
      <c r="BF34" s="92"/>
      <c r="BG34" s="159"/>
      <c r="BH34" s="181">
        <f t="shared" si="44"/>
        <v>0</v>
      </c>
      <c r="BI34" s="156">
        <f t="shared" si="45"/>
        <v>0</v>
      </c>
      <c r="BJ34" s="156">
        <f t="shared" si="46"/>
        <v>0</v>
      </c>
      <c r="BK34" s="157">
        <f t="shared" si="47"/>
        <v>0</v>
      </c>
      <c r="BL34" s="156">
        <f t="shared" si="48"/>
        <v>0</v>
      </c>
      <c r="BM34" s="156">
        <f t="shared" si="49"/>
        <v>0</v>
      </c>
      <c r="BN34" s="156">
        <f t="shared" si="50"/>
        <v>0</v>
      </c>
      <c r="BO34" s="158">
        <f t="shared" si="51"/>
        <v>0</v>
      </c>
    </row>
    <row r="35" spans="1:67">
      <c r="A35" s="154"/>
      <c r="B35" s="195"/>
      <c r="C35" s="183"/>
      <c r="D35" s="181">
        <f t="shared" si="23"/>
        <v>0</v>
      </c>
      <c r="E35" s="184"/>
      <c r="F35" s="92"/>
      <c r="G35" s="92"/>
      <c r="H35" s="92"/>
      <c r="I35" s="92"/>
      <c r="J35" s="196"/>
      <c r="K35" s="159"/>
      <c r="L35" s="181">
        <f t="shared" si="24"/>
        <v>0</v>
      </c>
      <c r="M35" s="92"/>
      <c r="N35" s="92"/>
      <c r="O35" s="92"/>
      <c r="P35" s="92"/>
      <c r="Q35" s="92"/>
      <c r="R35" s="92"/>
      <c r="S35" s="159"/>
      <c r="T35" s="181">
        <f t="shared" si="25"/>
        <v>0</v>
      </c>
      <c r="U35" s="156">
        <f t="shared" si="26"/>
        <v>0</v>
      </c>
      <c r="V35" s="156">
        <f t="shared" si="27"/>
        <v>0</v>
      </c>
      <c r="W35" s="156">
        <f t="shared" si="28"/>
        <v>0</v>
      </c>
      <c r="X35" s="156">
        <f t="shared" si="29"/>
        <v>0</v>
      </c>
      <c r="Y35" s="156">
        <f t="shared" si="30"/>
        <v>0</v>
      </c>
      <c r="Z35" s="156">
        <f t="shared" si="31"/>
        <v>0</v>
      </c>
      <c r="AA35" s="156">
        <f t="shared" si="32"/>
        <v>0</v>
      </c>
      <c r="AB35" s="181">
        <f t="shared" si="33"/>
        <v>0</v>
      </c>
      <c r="AC35" s="156">
        <f t="shared" si="34"/>
        <v>0</v>
      </c>
      <c r="AD35" s="156">
        <f t="shared" si="35"/>
        <v>0</v>
      </c>
      <c r="AE35" s="157">
        <f t="shared" si="36"/>
        <v>0</v>
      </c>
      <c r="AF35" s="156">
        <f t="shared" si="37"/>
        <v>0</v>
      </c>
      <c r="AG35" s="156">
        <f t="shared" si="38"/>
        <v>0</v>
      </c>
      <c r="AH35" s="156">
        <f t="shared" si="39"/>
        <v>0</v>
      </c>
      <c r="AI35" s="158">
        <f t="shared" si="40"/>
        <v>0</v>
      </c>
      <c r="AJ35" s="181">
        <f t="shared" si="41"/>
        <v>0</v>
      </c>
      <c r="AK35" s="92"/>
      <c r="AL35" s="92"/>
      <c r="AM35" s="92"/>
      <c r="AN35" s="92"/>
      <c r="AO35" s="92"/>
      <c r="AP35" s="92"/>
      <c r="AQ35" s="92"/>
      <c r="AR35" s="157">
        <f t="shared" si="42"/>
        <v>0</v>
      </c>
      <c r="AS35" s="92"/>
      <c r="AT35" s="92"/>
      <c r="AU35" s="92"/>
      <c r="AV35" s="92"/>
      <c r="AW35" s="92"/>
      <c r="AX35" s="92"/>
      <c r="AY35" s="159"/>
      <c r="AZ35" s="181">
        <f t="shared" si="43"/>
        <v>0</v>
      </c>
      <c r="BA35" s="92"/>
      <c r="BB35" s="92"/>
      <c r="BC35" s="92"/>
      <c r="BD35" s="92"/>
      <c r="BE35" s="92"/>
      <c r="BF35" s="92"/>
      <c r="BG35" s="159"/>
      <c r="BH35" s="181">
        <f t="shared" si="44"/>
        <v>0</v>
      </c>
      <c r="BI35" s="156">
        <f t="shared" si="45"/>
        <v>0</v>
      </c>
      <c r="BJ35" s="156">
        <f t="shared" si="46"/>
        <v>0</v>
      </c>
      <c r="BK35" s="157">
        <f t="shared" si="47"/>
        <v>0</v>
      </c>
      <c r="BL35" s="156">
        <f t="shared" si="48"/>
        <v>0</v>
      </c>
      <c r="BM35" s="156">
        <f t="shared" si="49"/>
        <v>0</v>
      </c>
      <c r="BN35" s="156">
        <f t="shared" si="50"/>
        <v>0</v>
      </c>
      <c r="BO35" s="158">
        <f t="shared" si="51"/>
        <v>0</v>
      </c>
    </row>
    <row r="36" spans="1:67">
      <c r="A36" s="154"/>
      <c r="B36" s="195"/>
      <c r="C36" s="183"/>
      <c r="D36" s="181">
        <f t="shared" si="23"/>
        <v>0</v>
      </c>
      <c r="E36" s="184"/>
      <c r="F36" s="92"/>
      <c r="G36" s="92"/>
      <c r="H36" s="92"/>
      <c r="I36" s="92"/>
      <c r="J36" s="196"/>
      <c r="K36" s="159"/>
      <c r="L36" s="181">
        <f t="shared" si="24"/>
        <v>0</v>
      </c>
      <c r="M36" s="92"/>
      <c r="N36" s="92"/>
      <c r="O36" s="92"/>
      <c r="P36" s="92"/>
      <c r="Q36" s="92"/>
      <c r="R36" s="92"/>
      <c r="S36" s="159"/>
      <c r="T36" s="181">
        <f t="shared" si="25"/>
        <v>0</v>
      </c>
      <c r="U36" s="156">
        <f t="shared" si="26"/>
        <v>0</v>
      </c>
      <c r="V36" s="156">
        <f t="shared" si="27"/>
        <v>0</v>
      </c>
      <c r="W36" s="156">
        <f t="shared" si="28"/>
        <v>0</v>
      </c>
      <c r="X36" s="156">
        <f t="shared" si="29"/>
        <v>0</v>
      </c>
      <c r="Y36" s="156">
        <f t="shared" si="30"/>
        <v>0</v>
      </c>
      <c r="Z36" s="156">
        <f t="shared" si="31"/>
        <v>0</v>
      </c>
      <c r="AA36" s="156">
        <f t="shared" si="32"/>
        <v>0</v>
      </c>
      <c r="AB36" s="181">
        <f t="shared" si="33"/>
        <v>0</v>
      </c>
      <c r="AC36" s="156">
        <f t="shared" si="34"/>
        <v>0</v>
      </c>
      <c r="AD36" s="156">
        <f t="shared" si="35"/>
        <v>0</v>
      </c>
      <c r="AE36" s="157">
        <f t="shared" si="36"/>
        <v>0</v>
      </c>
      <c r="AF36" s="156">
        <f t="shared" si="37"/>
        <v>0</v>
      </c>
      <c r="AG36" s="156">
        <f t="shared" si="38"/>
        <v>0</v>
      </c>
      <c r="AH36" s="156">
        <f t="shared" si="39"/>
        <v>0</v>
      </c>
      <c r="AI36" s="158">
        <f t="shared" si="40"/>
        <v>0</v>
      </c>
      <c r="AJ36" s="181">
        <f t="shared" si="41"/>
        <v>0</v>
      </c>
      <c r="AK36" s="92"/>
      <c r="AL36" s="92"/>
      <c r="AM36" s="92"/>
      <c r="AN36" s="92"/>
      <c r="AO36" s="92"/>
      <c r="AP36" s="92"/>
      <c r="AQ36" s="92"/>
      <c r="AR36" s="157">
        <f t="shared" si="42"/>
        <v>0</v>
      </c>
      <c r="AS36" s="92"/>
      <c r="AT36" s="92"/>
      <c r="AU36" s="92"/>
      <c r="AV36" s="92"/>
      <c r="AW36" s="92"/>
      <c r="AX36" s="92"/>
      <c r="AY36" s="159"/>
      <c r="AZ36" s="181">
        <f t="shared" si="43"/>
        <v>0</v>
      </c>
      <c r="BA36" s="92"/>
      <c r="BB36" s="92"/>
      <c r="BC36" s="92"/>
      <c r="BD36" s="92"/>
      <c r="BE36" s="92"/>
      <c r="BF36" s="92"/>
      <c r="BG36" s="159"/>
      <c r="BH36" s="181">
        <f t="shared" si="44"/>
        <v>0</v>
      </c>
      <c r="BI36" s="156">
        <f t="shared" si="45"/>
        <v>0</v>
      </c>
      <c r="BJ36" s="156">
        <f t="shared" si="46"/>
        <v>0</v>
      </c>
      <c r="BK36" s="157">
        <f t="shared" si="47"/>
        <v>0</v>
      </c>
      <c r="BL36" s="156">
        <f t="shared" si="48"/>
        <v>0</v>
      </c>
      <c r="BM36" s="156">
        <f t="shared" si="49"/>
        <v>0</v>
      </c>
      <c r="BN36" s="156">
        <f t="shared" si="50"/>
        <v>0</v>
      </c>
      <c r="BO36" s="158">
        <f t="shared" si="51"/>
        <v>0</v>
      </c>
    </row>
    <row r="37" spans="1:67">
      <c r="A37" s="154"/>
      <c r="B37" s="195"/>
      <c r="C37" s="183"/>
      <c r="D37" s="181">
        <f t="shared" si="23"/>
        <v>0</v>
      </c>
      <c r="E37" s="184"/>
      <c r="F37" s="92"/>
      <c r="G37" s="92"/>
      <c r="H37" s="92"/>
      <c r="I37" s="92"/>
      <c r="J37" s="196"/>
      <c r="K37" s="159"/>
      <c r="L37" s="181">
        <f t="shared" si="24"/>
        <v>0</v>
      </c>
      <c r="M37" s="92"/>
      <c r="N37" s="92"/>
      <c r="O37" s="92"/>
      <c r="P37" s="92"/>
      <c r="Q37" s="92"/>
      <c r="R37" s="92"/>
      <c r="S37" s="159"/>
      <c r="T37" s="181">
        <f t="shared" si="25"/>
        <v>0</v>
      </c>
      <c r="U37" s="156">
        <f t="shared" si="26"/>
        <v>0</v>
      </c>
      <c r="V37" s="156">
        <f t="shared" si="27"/>
        <v>0</v>
      </c>
      <c r="W37" s="156">
        <f t="shared" si="28"/>
        <v>0</v>
      </c>
      <c r="X37" s="156">
        <f t="shared" si="29"/>
        <v>0</v>
      </c>
      <c r="Y37" s="156">
        <f t="shared" si="30"/>
        <v>0</v>
      </c>
      <c r="Z37" s="156">
        <f t="shared" si="31"/>
        <v>0</v>
      </c>
      <c r="AA37" s="156">
        <f t="shared" si="32"/>
        <v>0</v>
      </c>
      <c r="AB37" s="181">
        <f t="shared" si="33"/>
        <v>0</v>
      </c>
      <c r="AC37" s="156">
        <f t="shared" si="34"/>
        <v>0</v>
      </c>
      <c r="AD37" s="156">
        <f t="shared" si="35"/>
        <v>0</v>
      </c>
      <c r="AE37" s="157">
        <f t="shared" si="36"/>
        <v>0</v>
      </c>
      <c r="AF37" s="156">
        <f t="shared" si="37"/>
        <v>0</v>
      </c>
      <c r="AG37" s="156">
        <f t="shared" si="38"/>
        <v>0</v>
      </c>
      <c r="AH37" s="156">
        <f t="shared" si="39"/>
        <v>0</v>
      </c>
      <c r="AI37" s="158">
        <f t="shared" si="40"/>
        <v>0</v>
      </c>
      <c r="AJ37" s="181">
        <f t="shared" si="41"/>
        <v>0</v>
      </c>
      <c r="AK37" s="92"/>
      <c r="AL37" s="92"/>
      <c r="AM37" s="92"/>
      <c r="AN37" s="92"/>
      <c r="AO37" s="92"/>
      <c r="AP37" s="92"/>
      <c r="AQ37" s="92"/>
      <c r="AR37" s="157">
        <f t="shared" si="42"/>
        <v>0</v>
      </c>
      <c r="AS37" s="92"/>
      <c r="AT37" s="92"/>
      <c r="AU37" s="92"/>
      <c r="AV37" s="92"/>
      <c r="AW37" s="92"/>
      <c r="AX37" s="92"/>
      <c r="AY37" s="159"/>
      <c r="AZ37" s="181">
        <f t="shared" si="43"/>
        <v>0</v>
      </c>
      <c r="BA37" s="92"/>
      <c r="BB37" s="92"/>
      <c r="BC37" s="92"/>
      <c r="BD37" s="92"/>
      <c r="BE37" s="92"/>
      <c r="BF37" s="92"/>
      <c r="BG37" s="159"/>
      <c r="BH37" s="181">
        <f t="shared" si="44"/>
        <v>0</v>
      </c>
      <c r="BI37" s="156">
        <f t="shared" si="45"/>
        <v>0</v>
      </c>
      <c r="BJ37" s="156">
        <f t="shared" si="46"/>
        <v>0</v>
      </c>
      <c r="BK37" s="157">
        <f t="shared" si="47"/>
        <v>0</v>
      </c>
      <c r="BL37" s="156">
        <f t="shared" si="48"/>
        <v>0</v>
      </c>
      <c r="BM37" s="156">
        <f t="shared" si="49"/>
        <v>0</v>
      </c>
      <c r="BN37" s="156">
        <f t="shared" si="50"/>
        <v>0</v>
      </c>
      <c r="BO37" s="158">
        <f t="shared" si="51"/>
        <v>0</v>
      </c>
    </row>
    <row r="38" spans="1:67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ref="V38:V48" si="52">F38+N38</f>
        <v>0</v>
      </c>
      <c r="W38" s="156">
        <f t="shared" ref="W38:W48" si="53">G38+O38</f>
        <v>0</v>
      </c>
      <c r="X38" s="156">
        <f t="shared" ref="X38:X48" si="54">H38+P38</f>
        <v>0</v>
      </c>
      <c r="Y38" s="156">
        <f t="shared" ref="Y38:Y48" si="55">I38+Q38</f>
        <v>0</v>
      </c>
      <c r="Z38" s="156">
        <f t="shared" si="22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52"/>
        <v>0</v>
      </c>
      <c r="W39" s="156">
        <f t="shared" si="53"/>
        <v>0</v>
      </c>
      <c r="X39" s="156">
        <f t="shared" si="54"/>
        <v>0</v>
      </c>
      <c r="Y39" s="156">
        <f t="shared" si="55"/>
        <v>0</v>
      </c>
      <c r="Z39" s="156">
        <f t="shared" si="22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52"/>
        <v>0</v>
      </c>
      <c r="W40" s="156">
        <f t="shared" si="53"/>
        <v>0</v>
      </c>
      <c r="X40" s="156">
        <f t="shared" si="54"/>
        <v>0</v>
      </c>
      <c r="Y40" s="156">
        <f t="shared" si="55"/>
        <v>0</v>
      </c>
      <c r="Z40" s="156">
        <f t="shared" si="22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52"/>
        <v>0</v>
      </c>
      <c r="W41" s="156">
        <f t="shared" si="53"/>
        <v>0</v>
      </c>
      <c r="X41" s="156">
        <f t="shared" si="54"/>
        <v>0</v>
      </c>
      <c r="Y41" s="156">
        <f t="shared" si="55"/>
        <v>0</v>
      </c>
      <c r="Z41" s="156">
        <f t="shared" si="22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52"/>
        <v>0</v>
      </c>
      <c r="W42" s="156">
        <f t="shared" si="53"/>
        <v>0</v>
      </c>
      <c r="X42" s="156">
        <f t="shared" si="54"/>
        <v>0</v>
      </c>
      <c r="Y42" s="156">
        <f t="shared" si="55"/>
        <v>0</v>
      </c>
      <c r="Z42" s="156">
        <f t="shared" si="22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52"/>
        <v>0</v>
      </c>
      <c r="W43" s="156">
        <f t="shared" si="53"/>
        <v>0</v>
      </c>
      <c r="X43" s="156">
        <f t="shared" si="54"/>
        <v>0</v>
      </c>
      <c r="Y43" s="156">
        <f t="shared" si="55"/>
        <v>0</v>
      </c>
      <c r="Z43" s="156">
        <f t="shared" si="22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52"/>
        <v>0</v>
      </c>
      <c r="W44" s="156">
        <f t="shared" si="53"/>
        <v>0</v>
      </c>
      <c r="X44" s="156">
        <f t="shared" si="54"/>
        <v>0</v>
      </c>
      <c r="Y44" s="156">
        <f t="shared" si="55"/>
        <v>0</v>
      </c>
      <c r="Z44" s="156">
        <f t="shared" si="22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52"/>
        <v>0</v>
      </c>
      <c r="W45" s="156">
        <f t="shared" si="53"/>
        <v>0</v>
      </c>
      <c r="X45" s="156">
        <f t="shared" si="54"/>
        <v>0</v>
      </c>
      <c r="Y45" s="156">
        <f t="shared" si="55"/>
        <v>0</v>
      </c>
      <c r="Z45" s="156">
        <f t="shared" si="22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52"/>
        <v>0</v>
      </c>
      <c r="W46" s="156">
        <f t="shared" si="53"/>
        <v>0</v>
      </c>
      <c r="X46" s="156">
        <f t="shared" si="54"/>
        <v>0</v>
      </c>
      <c r="Y46" s="156">
        <f t="shared" si="55"/>
        <v>0</v>
      </c>
      <c r="Z46" s="156">
        <f t="shared" si="22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52"/>
        <v>0</v>
      </c>
      <c r="W47" s="156">
        <f t="shared" si="53"/>
        <v>0</v>
      </c>
      <c r="X47" s="156">
        <f t="shared" si="54"/>
        <v>0</v>
      </c>
      <c r="Y47" s="156">
        <f t="shared" si="55"/>
        <v>0</v>
      </c>
      <c r="Z47" s="156">
        <f t="shared" si="22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52"/>
        <v>0</v>
      </c>
      <c r="W48" s="156">
        <f t="shared" si="53"/>
        <v>0</v>
      </c>
      <c r="X48" s="156">
        <f t="shared" si="54"/>
        <v>0</v>
      </c>
      <c r="Y48" s="156">
        <f t="shared" si="55"/>
        <v>0</v>
      </c>
      <c r="Z48" s="156">
        <f t="shared" si="22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6">F49+N49</f>
        <v>0</v>
      </c>
      <c r="W49" s="156">
        <f t="shared" ref="W49:W56" si="57">G49+O49</f>
        <v>0</v>
      </c>
      <c r="X49" s="156">
        <f t="shared" ref="X49:X56" si="58">H49+P49</f>
        <v>0</v>
      </c>
      <c r="Y49" s="156">
        <f t="shared" ref="Y49:Y56" si="59">I49+Q49</f>
        <v>0</v>
      </c>
      <c r="Z49" s="156">
        <f t="shared" si="22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6"/>
        <v>0</v>
      </c>
      <c r="W50" s="156">
        <f t="shared" si="57"/>
        <v>0</v>
      </c>
      <c r="X50" s="156">
        <f t="shared" si="58"/>
        <v>0</v>
      </c>
      <c r="Y50" s="156">
        <f t="shared" si="59"/>
        <v>0</v>
      </c>
      <c r="Z50" s="156">
        <f t="shared" si="22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6"/>
        <v>0</v>
      </c>
      <c r="W51" s="156">
        <f t="shared" si="57"/>
        <v>0</v>
      </c>
      <c r="X51" s="156">
        <f t="shared" si="58"/>
        <v>0</v>
      </c>
      <c r="Y51" s="156">
        <f t="shared" si="59"/>
        <v>0</v>
      </c>
      <c r="Z51" s="156">
        <f t="shared" si="22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6"/>
        <v>0</v>
      </c>
      <c r="W52" s="156">
        <f t="shared" si="57"/>
        <v>0</v>
      </c>
      <c r="X52" s="156">
        <f t="shared" si="58"/>
        <v>0</v>
      </c>
      <c r="Y52" s="156">
        <f t="shared" si="59"/>
        <v>0</v>
      </c>
      <c r="Z52" s="156">
        <f t="shared" si="22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6"/>
        <v>0</v>
      </c>
      <c r="W53" s="156">
        <f t="shared" si="57"/>
        <v>0</v>
      </c>
      <c r="X53" s="156">
        <f t="shared" si="58"/>
        <v>0</v>
      </c>
      <c r="Y53" s="156">
        <f t="shared" si="59"/>
        <v>0</v>
      </c>
      <c r="Z53" s="156">
        <f t="shared" si="22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6"/>
        <v>0</v>
      </c>
      <c r="W54" s="156">
        <f t="shared" si="57"/>
        <v>0</v>
      </c>
      <c r="X54" s="156">
        <f t="shared" si="58"/>
        <v>0</v>
      </c>
      <c r="Y54" s="156">
        <f t="shared" si="59"/>
        <v>0</v>
      </c>
      <c r="Z54" s="156">
        <f t="shared" si="22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6"/>
        <v>0</v>
      </c>
      <c r="W55" s="156">
        <f t="shared" si="57"/>
        <v>0</v>
      </c>
      <c r="X55" s="156">
        <f t="shared" si="58"/>
        <v>0</v>
      </c>
      <c r="Y55" s="156">
        <f t="shared" si="59"/>
        <v>0</v>
      </c>
      <c r="Z55" s="156">
        <f t="shared" si="22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6"/>
        <v>0</v>
      </c>
      <c r="W56" s="156">
        <f t="shared" si="57"/>
        <v>0</v>
      </c>
      <c r="X56" s="156">
        <f t="shared" si="58"/>
        <v>0</v>
      </c>
      <c r="Y56" s="156">
        <f t="shared" si="59"/>
        <v>0</v>
      </c>
      <c r="Z56" s="156">
        <f t="shared" si="22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>
      <c r="BA58" s="718" t="s">
        <v>60</v>
      </c>
      <c r="BB58" s="718"/>
      <c r="BC58" s="718"/>
      <c r="BD58" s="718"/>
      <c r="BE58" s="718"/>
      <c r="BF58" s="718"/>
      <c r="BG58" s="718"/>
      <c r="BH58" s="718"/>
      <c r="BI58" s="718"/>
      <c r="BJ58" s="718"/>
      <c r="BK58" s="66"/>
    </row>
    <row r="60" spans="1:67" ht="16.5">
      <c r="AJ60" s="165" t="s">
        <v>623</v>
      </c>
      <c r="AO60" s="166" t="s">
        <v>627</v>
      </c>
      <c r="AP60" s="167"/>
      <c r="AQ60" s="167"/>
      <c r="AR60" s="168"/>
      <c r="AS60" s="168"/>
      <c r="AT60" s="168"/>
      <c r="AU60" s="168"/>
      <c r="AV60" s="169" t="s">
        <v>379</v>
      </c>
      <c r="AW60" s="170"/>
      <c r="AX60" s="170"/>
      <c r="AY60" s="170"/>
      <c r="AZ60" s="171"/>
      <c r="BA60" s="171"/>
    </row>
    <row r="61" spans="1:67" ht="16.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>
      <c r="AJ62" s="88"/>
      <c r="AO62" s="7" t="s">
        <v>622</v>
      </c>
      <c r="AP62" s="88"/>
      <c r="AQ62" s="88"/>
      <c r="AR62" s="88"/>
      <c r="AS62" s="88"/>
      <c r="AT62" s="88"/>
      <c r="AU62" s="88"/>
      <c r="AV62" s="7" t="s">
        <v>177</v>
      </c>
      <c r="AW62" s="88"/>
      <c r="AX62" s="88"/>
      <c r="AY62" s="88"/>
      <c r="AZ62" s="88"/>
      <c r="BA62" s="88"/>
    </row>
    <row r="208" spans="14:14">
      <c r="N208" s="200"/>
    </row>
  </sheetData>
  <mergeCells count="31">
    <mergeCell ref="U7:AA7"/>
    <mergeCell ref="AB5:AI6"/>
    <mergeCell ref="AR6:AY6"/>
    <mergeCell ref="AZ6:BG6"/>
    <mergeCell ref="D7:D8"/>
    <mergeCell ref="E7:K7"/>
    <mergeCell ref="L7:L8"/>
    <mergeCell ref="A5:A8"/>
    <mergeCell ref="B5:B8"/>
    <mergeCell ref="C5:C8"/>
    <mergeCell ref="D5:K6"/>
    <mergeCell ref="AB7:AB8"/>
    <mergeCell ref="AC7:AI7"/>
    <mergeCell ref="BH5:BO6"/>
    <mergeCell ref="AJ6:AQ6"/>
    <mergeCell ref="L5:S6"/>
    <mergeCell ref="M7:S7"/>
    <mergeCell ref="AZ5:BG5"/>
    <mergeCell ref="AJ5:AY5"/>
    <mergeCell ref="T7:T8"/>
    <mergeCell ref="T5:AA6"/>
    <mergeCell ref="BH7:BH8"/>
    <mergeCell ref="BI7:BO7"/>
    <mergeCell ref="AJ7:AJ8"/>
    <mergeCell ref="AK7:AQ7"/>
    <mergeCell ref="O1:P1"/>
    <mergeCell ref="BA58:BJ58"/>
    <mergeCell ref="AR7:AR8"/>
    <mergeCell ref="AS7:AY7"/>
    <mergeCell ref="AZ7:AZ8"/>
    <mergeCell ref="BA7:BG7"/>
  </mergeCells>
  <phoneticPr fontId="0" type="noConversion"/>
  <hyperlinks>
    <hyperlink ref="O1:P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F93"/>
  <sheetViews>
    <sheetView topLeftCell="F1" zoomScale="70" zoomScaleNormal="70" workbookViewId="0">
      <selection activeCell="AH54" sqref="AH54"/>
    </sheetView>
  </sheetViews>
  <sheetFormatPr defaultRowHeight="12.75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>
      <c r="B1" s="153" t="s">
        <v>363</v>
      </c>
      <c r="C1" s="151"/>
      <c r="AE1" s="151"/>
    </row>
    <row r="2" spans="1:58" ht="30.75" customHeight="1">
      <c r="B2" s="795" t="s">
        <v>608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6" t="s">
        <v>421</v>
      </c>
      <c r="AF2" s="796"/>
      <c r="AG2" s="796"/>
      <c r="AH2" s="796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>
      <c r="G3" s="151"/>
      <c r="L3" s="151" t="s">
        <v>464</v>
      </c>
      <c r="AI3" s="151"/>
    </row>
    <row r="4" spans="1:58" ht="42" customHeight="1">
      <c r="A4" s="756" t="s">
        <v>401</v>
      </c>
      <c r="B4" s="792" t="s">
        <v>465</v>
      </c>
      <c r="C4" s="750" t="s">
        <v>365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2"/>
      <c r="AE4" s="750" t="s">
        <v>366</v>
      </c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1"/>
      <c r="AT4" s="751"/>
      <c r="AU4" s="751"/>
      <c r="AV4" s="751"/>
      <c r="AW4" s="751"/>
      <c r="AX4" s="751"/>
      <c r="AY4" s="751"/>
      <c r="AZ4" s="751"/>
      <c r="BA4" s="751"/>
      <c r="BB4" s="751"/>
      <c r="BC4" s="751"/>
      <c r="BD4" s="751"/>
      <c r="BE4" s="751"/>
      <c r="BF4" s="752"/>
    </row>
    <row r="5" spans="1:58" ht="15.75" customHeight="1">
      <c r="A5" s="757"/>
      <c r="B5" s="793"/>
      <c r="C5" s="741" t="s">
        <v>367</v>
      </c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3"/>
      <c r="AE5" s="741" t="s">
        <v>367</v>
      </c>
      <c r="AF5" s="742"/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2"/>
      <c r="AT5" s="742"/>
      <c r="AU5" s="742"/>
      <c r="AV5" s="742"/>
      <c r="AW5" s="742"/>
      <c r="AX5" s="742"/>
      <c r="AY5" s="742"/>
      <c r="AZ5" s="742"/>
      <c r="BA5" s="742"/>
      <c r="BB5" s="742"/>
      <c r="BC5" s="742"/>
      <c r="BD5" s="742"/>
      <c r="BE5" s="742"/>
      <c r="BF5" s="743"/>
    </row>
    <row r="6" spans="1:58" s="67" customFormat="1" ht="24" customHeight="1">
      <c r="A6" s="791"/>
      <c r="B6" s="793"/>
      <c r="C6" s="263" t="s">
        <v>90</v>
      </c>
      <c r="D6" s="273">
        <v>1</v>
      </c>
      <c r="E6" s="264">
        <v>2</v>
      </c>
      <c r="F6" s="264" t="s">
        <v>368</v>
      </c>
      <c r="G6" s="264" t="s">
        <v>369</v>
      </c>
      <c r="H6" s="264" t="s">
        <v>370</v>
      </c>
      <c r="I6" s="264" t="s">
        <v>466</v>
      </c>
      <c r="J6" s="264" t="s">
        <v>467</v>
      </c>
      <c r="K6" s="264" t="s">
        <v>468</v>
      </c>
      <c r="L6" s="264" t="s">
        <v>469</v>
      </c>
      <c r="M6" s="264" t="s">
        <v>371</v>
      </c>
      <c r="N6" s="264" t="s">
        <v>372</v>
      </c>
      <c r="O6" s="264" t="s">
        <v>373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374</v>
      </c>
      <c r="U6" s="264" t="s">
        <v>375</v>
      </c>
      <c r="V6" s="264" t="s">
        <v>376</v>
      </c>
      <c r="W6" s="264" t="s">
        <v>377</v>
      </c>
      <c r="X6" s="264" t="s">
        <v>472</v>
      </c>
      <c r="Y6" s="264" t="s">
        <v>473</v>
      </c>
      <c r="Z6" s="264" t="s">
        <v>474</v>
      </c>
      <c r="AA6" s="264" t="s">
        <v>475</v>
      </c>
      <c r="AB6" s="264" t="s">
        <v>476</v>
      </c>
      <c r="AC6" s="264" t="s">
        <v>477</v>
      </c>
      <c r="AD6" s="265" t="s">
        <v>478</v>
      </c>
      <c r="AE6" s="263" t="s">
        <v>90</v>
      </c>
      <c r="AF6" s="273">
        <v>1</v>
      </c>
      <c r="AG6" s="264">
        <v>2</v>
      </c>
      <c r="AH6" s="264" t="s">
        <v>368</v>
      </c>
      <c r="AI6" s="264" t="s">
        <v>369</v>
      </c>
      <c r="AJ6" s="264" t="s">
        <v>370</v>
      </c>
      <c r="AK6" s="264" t="s">
        <v>466</v>
      </c>
      <c r="AL6" s="264" t="s">
        <v>467</v>
      </c>
      <c r="AM6" s="264" t="s">
        <v>468</v>
      </c>
      <c r="AN6" s="264" t="s">
        <v>469</v>
      </c>
      <c r="AO6" s="264" t="s">
        <v>371</v>
      </c>
      <c r="AP6" s="264" t="s">
        <v>372</v>
      </c>
      <c r="AQ6" s="264" t="s">
        <v>373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374</v>
      </c>
      <c r="AW6" s="264" t="s">
        <v>375</v>
      </c>
      <c r="AX6" s="264" t="s">
        <v>376</v>
      </c>
      <c r="AY6" s="264" t="s">
        <v>377</v>
      </c>
      <c r="AZ6" s="264" t="s">
        <v>472</v>
      </c>
      <c r="BA6" s="264" t="s">
        <v>473</v>
      </c>
      <c r="BB6" s="264" t="s">
        <v>474</v>
      </c>
      <c r="BC6" s="264" t="s">
        <v>475</v>
      </c>
      <c r="BD6" s="264" t="s">
        <v>476</v>
      </c>
      <c r="BE6" s="264" t="s">
        <v>477</v>
      </c>
      <c r="BF6" s="265" t="s">
        <v>478</v>
      </c>
    </row>
    <row r="7" spans="1:58">
      <c r="A7" s="274"/>
      <c r="B7" s="275" t="s">
        <v>90</v>
      </c>
      <c r="C7" s="181">
        <f>D7+E7+F7+G7+H7+I7+J7+K7+L7+M7+N7+O7+P7+Q7+R7+S7+T7+U7+V7+W7+X7+Y7+Z7+AA7+AB7+AC7+AD7</f>
        <v>4</v>
      </c>
      <c r="D7" s="156">
        <f>SUM(D8:D49)</f>
        <v>4</v>
      </c>
      <c r="E7" s="156">
        <f t="shared" ref="E7:AD7" si="0">SUM(E8:E49)</f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8</v>
      </c>
      <c r="AF7" s="156">
        <f t="shared" ref="AF7:BF7" si="1">SUM(AF8:AF49)</f>
        <v>4</v>
      </c>
      <c r="AG7" s="156">
        <f t="shared" si="1"/>
        <v>0</v>
      </c>
      <c r="AH7" s="156">
        <f t="shared" si="1"/>
        <v>0</v>
      </c>
      <c r="AI7" s="156">
        <f t="shared" si="1"/>
        <v>4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>
      <c r="A8" s="154" t="s">
        <v>609</v>
      </c>
      <c r="B8" s="159" t="s">
        <v>603</v>
      </c>
      <c r="C8" s="181">
        <f>D8+E8+F8+G8+H8+I8+J8+K8+L8+M8+N8+O8+P8+Q8+R8+S8+T8+U8+V8+W8+X8+Y8+Z8+AA8+AB8+AC8+AD8</f>
        <v>1</v>
      </c>
      <c r="D8" s="92">
        <v>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3</v>
      </c>
      <c r="AF8" s="92">
        <v>2</v>
      </c>
      <c r="AG8" s="92"/>
      <c r="AH8" s="92"/>
      <c r="AI8" s="92">
        <v>1</v>
      </c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>
      <c r="A9" s="154" t="s">
        <v>610</v>
      </c>
      <c r="B9" s="159" t="s">
        <v>599</v>
      </c>
      <c r="C9" s="181">
        <f t="shared" ref="C9:C49" si="3">D9+E9+F9+G9+H9+I9+J9+K9+L9+M9+N9+O9+P9+Q9+R9+S9+T9+U9+V9+W9+X9+Y9+Z9+AA9+AB9+AC9+AD9</f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3</v>
      </c>
      <c r="AF9" s="92">
        <v>2</v>
      </c>
      <c r="AG9" s="92"/>
      <c r="AH9" s="92"/>
      <c r="AI9" s="92">
        <v>1</v>
      </c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>
      <c r="A10" s="154" t="s">
        <v>611</v>
      </c>
      <c r="B10" s="159" t="s">
        <v>598</v>
      </c>
      <c r="C10" s="181">
        <f t="shared" si="3"/>
        <v>0</v>
      </c>
      <c r="D10" s="92">
        <v>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>
        <v>0</v>
      </c>
      <c r="AG10" s="92"/>
      <c r="AH10" s="92"/>
      <c r="AI10" s="92">
        <v>0</v>
      </c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>
      <c r="A11" s="154" t="s">
        <v>612</v>
      </c>
      <c r="B11" s="159" t="s">
        <v>604</v>
      </c>
      <c r="C11" s="181">
        <f t="shared" si="3"/>
        <v>2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2</v>
      </c>
      <c r="AF11" s="92">
        <v>0</v>
      </c>
      <c r="AG11" s="92"/>
      <c r="AH11" s="92"/>
      <c r="AI11" s="92">
        <v>2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>
      <c r="A50" s="65"/>
    </row>
    <row r="51" spans="1:58" ht="12.75" customHeight="1">
      <c r="A51" s="65"/>
      <c r="AV51" s="718" t="s">
        <v>60</v>
      </c>
      <c r="AW51" s="718"/>
      <c r="AX51" s="718"/>
      <c r="AY51" s="718"/>
      <c r="AZ51" s="718"/>
      <c r="BA51" s="718"/>
      <c r="BB51" s="718"/>
      <c r="BC51" s="718"/>
      <c r="BD51" s="718"/>
    </row>
    <row r="52" spans="1:58" ht="16.5">
      <c r="AE52" s="165" t="s">
        <v>623</v>
      </c>
      <c r="AH52" s="166" t="s">
        <v>625</v>
      </c>
      <c r="AI52" s="167"/>
      <c r="AJ52" s="167"/>
      <c r="AK52" s="168"/>
      <c r="AL52" s="168"/>
      <c r="AM52" s="168"/>
      <c r="AN52" s="168"/>
      <c r="AO52" s="169" t="s">
        <v>379</v>
      </c>
      <c r="AP52" s="170"/>
      <c r="AQ52" s="170"/>
      <c r="AR52" s="170"/>
      <c r="AS52" s="171"/>
      <c r="AT52" s="171"/>
    </row>
    <row r="53" spans="1:58" ht="16.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>
      <c r="AE54" s="88"/>
      <c r="AH54" s="7" t="s">
        <v>626</v>
      </c>
      <c r="AI54" s="88"/>
      <c r="AJ54" s="88"/>
      <c r="AK54" s="88"/>
      <c r="AL54" s="88"/>
      <c r="AM54" s="88"/>
      <c r="AN54" s="88"/>
      <c r="AO54" s="7" t="s">
        <v>177</v>
      </c>
      <c r="AP54" s="88"/>
      <c r="AQ54" s="88"/>
      <c r="AR54" s="88"/>
      <c r="AS54" s="88"/>
      <c r="AT54" s="88"/>
    </row>
    <row r="56" spans="1:58" ht="15.75">
      <c r="B56" s="174" t="s">
        <v>380</v>
      </c>
    </row>
    <row r="57" spans="1:58">
      <c r="B57" s="67" t="s">
        <v>381</v>
      </c>
    </row>
    <row r="58" spans="1:58" ht="14.25" customHeight="1">
      <c r="B58" s="67" t="s">
        <v>479</v>
      </c>
    </row>
    <row r="59" spans="1:58" ht="14.25" customHeight="1">
      <c r="B59" s="67"/>
    </row>
    <row r="60" spans="1:58" ht="15.95" customHeight="1">
      <c r="B60" s="790" t="s">
        <v>480</v>
      </c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0"/>
      <c r="X60" s="790"/>
      <c r="Y60" s="790"/>
      <c r="Z60" s="790"/>
    </row>
    <row r="61" spans="1:58" ht="15.95" customHeight="1">
      <c r="B61" s="790" t="s">
        <v>481</v>
      </c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90"/>
      <c r="Z61" s="790"/>
    </row>
    <row r="62" spans="1:58" ht="15.95" customHeight="1">
      <c r="B62" s="789" t="s">
        <v>482</v>
      </c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</row>
    <row r="63" spans="1:58" ht="15.95" customHeight="1">
      <c r="B63" s="788" t="s">
        <v>583</v>
      </c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8"/>
    </row>
    <row r="64" spans="1:58" ht="15.95" customHeight="1">
      <c r="B64" s="788" t="s">
        <v>483</v>
      </c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8"/>
    </row>
    <row r="65" spans="2:26" ht="15.95" customHeight="1">
      <c r="B65" s="788" t="s">
        <v>484</v>
      </c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Q65" s="788"/>
      <c r="R65" s="788"/>
      <c r="S65" s="788"/>
      <c r="T65" s="788"/>
      <c r="U65" s="788"/>
      <c r="V65" s="788"/>
      <c r="W65" s="788"/>
      <c r="X65" s="788"/>
      <c r="Y65" s="788"/>
      <c r="Z65" s="788"/>
    </row>
    <row r="66" spans="2:26" ht="15.95" customHeight="1">
      <c r="B66" s="789" t="s">
        <v>485</v>
      </c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0"/>
      <c r="O66" s="790"/>
      <c r="P66" s="790"/>
      <c r="Q66" s="790"/>
      <c r="R66" s="790"/>
      <c r="S66" s="790"/>
      <c r="T66" s="790"/>
      <c r="U66" s="790"/>
      <c r="V66" s="790"/>
      <c r="W66" s="790"/>
      <c r="X66" s="790"/>
      <c r="Y66" s="790"/>
      <c r="Z66" s="790"/>
    </row>
    <row r="67" spans="2:26" ht="15.95" customHeight="1">
      <c r="B67" s="788" t="s">
        <v>486</v>
      </c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</row>
    <row r="68" spans="2:26" ht="30" customHeight="1">
      <c r="B68" s="788" t="s">
        <v>487</v>
      </c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</row>
    <row r="69" spans="2:26" ht="30" customHeight="1">
      <c r="B69" s="788" t="s">
        <v>488</v>
      </c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N69" s="788"/>
      <c r="O69" s="788"/>
      <c r="P69" s="788"/>
      <c r="Q69" s="788"/>
      <c r="R69" s="788"/>
      <c r="S69" s="788"/>
      <c r="T69" s="788"/>
      <c r="U69" s="788"/>
      <c r="V69" s="788"/>
      <c r="W69" s="788"/>
      <c r="X69" s="788"/>
      <c r="Y69" s="788"/>
      <c r="Z69" s="788"/>
    </row>
    <row r="70" spans="2:26" ht="15.95" customHeight="1">
      <c r="B70" s="788" t="s">
        <v>489</v>
      </c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</row>
    <row r="71" spans="2:26" ht="15.95" customHeight="1">
      <c r="B71" s="789" t="s">
        <v>490</v>
      </c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90"/>
      <c r="O71" s="790"/>
      <c r="P71" s="790"/>
      <c r="Q71" s="790"/>
      <c r="R71" s="790"/>
      <c r="S71" s="790"/>
      <c r="T71" s="790"/>
      <c r="U71" s="790"/>
      <c r="V71" s="790"/>
      <c r="W71" s="790"/>
      <c r="X71" s="790"/>
      <c r="Y71" s="790"/>
      <c r="Z71" s="790"/>
    </row>
    <row r="72" spans="2:26" ht="15.95" customHeight="1">
      <c r="B72" s="794" t="s">
        <v>584</v>
      </c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  <c r="N72" s="794"/>
      <c r="O72" s="794"/>
      <c r="P72" s="794"/>
      <c r="Q72" s="794"/>
      <c r="R72" s="794"/>
      <c r="S72" s="794"/>
      <c r="T72" s="794"/>
      <c r="U72" s="794"/>
      <c r="V72" s="794"/>
      <c r="W72" s="794"/>
      <c r="X72" s="794"/>
      <c r="Y72" s="794"/>
      <c r="Z72" s="794"/>
    </row>
    <row r="73" spans="2:26" ht="15.95" customHeight="1">
      <c r="B73" s="788" t="s">
        <v>491</v>
      </c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  <c r="U73" s="788"/>
      <c r="V73" s="788"/>
      <c r="W73" s="788"/>
      <c r="X73" s="788"/>
      <c r="Y73" s="788"/>
      <c r="Z73" s="788"/>
    </row>
    <row r="74" spans="2:26" ht="15.95" customHeight="1">
      <c r="B74" s="788" t="s">
        <v>492</v>
      </c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8"/>
      <c r="X74" s="788"/>
      <c r="Y74" s="788"/>
      <c r="Z74" s="788"/>
    </row>
    <row r="75" spans="2:26" ht="15.95" customHeight="1">
      <c r="B75" s="789" t="s">
        <v>493</v>
      </c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790"/>
      <c r="O75" s="790"/>
      <c r="P75" s="790"/>
      <c r="Q75" s="790"/>
      <c r="R75" s="790"/>
      <c r="S75" s="790"/>
      <c r="T75" s="790"/>
      <c r="U75" s="790"/>
      <c r="V75" s="790"/>
      <c r="W75" s="790"/>
      <c r="X75" s="790"/>
      <c r="Y75" s="790"/>
      <c r="Z75" s="790"/>
    </row>
    <row r="76" spans="2:26" ht="15.95" customHeight="1">
      <c r="B76" s="788" t="s">
        <v>494</v>
      </c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788"/>
    </row>
    <row r="77" spans="2:26" ht="30" customHeight="1">
      <c r="B77" s="788" t="s">
        <v>495</v>
      </c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788"/>
      <c r="X77" s="788"/>
      <c r="Y77" s="788"/>
      <c r="Z77" s="788"/>
    </row>
    <row r="78" spans="2:26" ht="30" customHeight="1">
      <c r="B78" s="788" t="s">
        <v>496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  <c r="O78" s="788"/>
      <c r="P78" s="788"/>
      <c r="Q78" s="788"/>
      <c r="R78" s="788"/>
      <c r="S78" s="788"/>
      <c r="T78" s="788"/>
      <c r="U78" s="788"/>
      <c r="V78" s="788"/>
      <c r="W78" s="788"/>
      <c r="X78" s="788"/>
      <c r="Y78" s="788"/>
      <c r="Z78" s="788"/>
    </row>
    <row r="79" spans="2:26" ht="15.95" customHeight="1">
      <c r="B79" s="788" t="s">
        <v>497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  <c r="O79" s="788"/>
      <c r="P79" s="788"/>
      <c r="Q79" s="788"/>
      <c r="R79" s="788"/>
      <c r="S79" s="788"/>
      <c r="T79" s="788"/>
      <c r="U79" s="788"/>
      <c r="V79" s="788"/>
      <c r="W79" s="788"/>
      <c r="X79" s="788"/>
      <c r="Y79" s="788"/>
      <c r="Z79" s="788"/>
    </row>
    <row r="80" spans="2:26" ht="15.95" customHeight="1">
      <c r="B80" s="789" t="s">
        <v>498</v>
      </c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790"/>
      <c r="O80" s="790"/>
      <c r="P80" s="790"/>
      <c r="Q80" s="790"/>
      <c r="R80" s="790"/>
      <c r="S80" s="790"/>
      <c r="T80" s="790"/>
      <c r="U80" s="790"/>
      <c r="V80" s="790"/>
      <c r="W80" s="790"/>
      <c r="X80" s="790"/>
      <c r="Y80" s="790"/>
      <c r="Z80" s="790"/>
    </row>
    <row r="81" spans="2:26" ht="31.5" customHeight="1">
      <c r="B81" s="788" t="s">
        <v>499</v>
      </c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</row>
    <row r="82" spans="2:26" ht="40.5" customHeight="1">
      <c r="B82" s="788" t="s">
        <v>500</v>
      </c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</row>
    <row r="83" spans="2:26" ht="31.5" customHeight="1">
      <c r="B83" s="788" t="s">
        <v>501</v>
      </c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</row>
    <row r="84" spans="2:26" ht="31.5" customHeight="1">
      <c r="B84" s="788" t="s">
        <v>502</v>
      </c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</row>
    <row r="85" spans="2:26" ht="28.5" customHeight="1">
      <c r="B85" s="789" t="s">
        <v>503</v>
      </c>
      <c r="C85" s="790"/>
      <c r="D85" s="790"/>
      <c r="E85" s="790"/>
      <c r="F85" s="790"/>
      <c r="G85" s="790"/>
      <c r="H85" s="790"/>
      <c r="I85" s="790"/>
      <c r="J85" s="790"/>
      <c r="K85" s="790"/>
      <c r="L85" s="790"/>
      <c r="M85" s="790"/>
      <c r="N85" s="790"/>
      <c r="O85" s="790"/>
      <c r="P85" s="790"/>
      <c r="Q85" s="790"/>
      <c r="R85" s="790"/>
      <c r="S85" s="790"/>
      <c r="T85" s="790"/>
      <c r="U85" s="790"/>
      <c r="V85" s="790"/>
      <c r="W85" s="790"/>
      <c r="X85" s="790"/>
      <c r="Y85" s="790"/>
      <c r="Z85" s="790"/>
    </row>
    <row r="86" spans="2:26" ht="45" customHeight="1">
      <c r="B86" s="788" t="s">
        <v>504</v>
      </c>
      <c r="C86" s="788"/>
      <c r="D86" s="788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  <c r="X86" s="788"/>
      <c r="Y86" s="788"/>
      <c r="Z86" s="788"/>
    </row>
    <row r="87" spans="2:26" ht="45" customHeight="1">
      <c r="B87" s="788" t="s">
        <v>505</v>
      </c>
      <c r="C87" s="788"/>
      <c r="D87" s="788"/>
      <c r="E87" s="788"/>
      <c r="F87" s="788"/>
      <c r="G87" s="788"/>
      <c r="H87" s="788"/>
      <c r="I87" s="788"/>
      <c r="J87" s="788"/>
      <c r="K87" s="788"/>
      <c r="L87" s="788"/>
      <c r="M87" s="788"/>
      <c r="N87" s="788"/>
      <c r="O87" s="788"/>
      <c r="P87" s="788"/>
      <c r="Q87" s="788"/>
      <c r="R87" s="788"/>
      <c r="S87" s="788"/>
      <c r="T87" s="788"/>
      <c r="U87" s="788"/>
      <c r="V87" s="788"/>
      <c r="W87" s="788"/>
      <c r="X87" s="788"/>
      <c r="Y87" s="788"/>
      <c r="Z87" s="788"/>
    </row>
    <row r="88" spans="2:26" ht="45" customHeight="1">
      <c r="B88" s="788" t="s">
        <v>506</v>
      </c>
      <c r="C88" s="788"/>
      <c r="D88" s="788"/>
      <c r="E88" s="788"/>
      <c r="F88" s="788"/>
      <c r="G88" s="788"/>
      <c r="H88" s="788"/>
      <c r="I88" s="788"/>
      <c r="J88" s="788"/>
      <c r="K88" s="788"/>
      <c r="L88" s="788"/>
      <c r="M88" s="788"/>
      <c r="N88" s="788"/>
      <c r="O88" s="788"/>
      <c r="P88" s="788"/>
      <c r="Q88" s="788"/>
      <c r="R88" s="788"/>
      <c r="S88" s="788"/>
      <c r="T88" s="788"/>
      <c r="U88" s="788"/>
      <c r="V88" s="788"/>
      <c r="W88" s="788"/>
      <c r="X88" s="788"/>
      <c r="Y88" s="788"/>
      <c r="Z88" s="788"/>
    </row>
    <row r="89" spans="2:26" ht="32.25" customHeight="1">
      <c r="B89" s="788" t="s">
        <v>507</v>
      </c>
      <c r="C89" s="788"/>
      <c r="D89" s="788"/>
      <c r="E89" s="788"/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8"/>
    </row>
    <row r="90" spans="2:26" ht="15.95" customHeight="1">
      <c r="B90" s="789" t="s">
        <v>508</v>
      </c>
      <c r="C90" s="790"/>
      <c r="D90" s="790"/>
      <c r="E90" s="790"/>
      <c r="F90" s="790"/>
      <c r="G90" s="790"/>
      <c r="H90" s="790"/>
      <c r="I90" s="790"/>
      <c r="J90" s="790"/>
      <c r="K90" s="790"/>
      <c r="L90" s="790"/>
      <c r="M90" s="790"/>
      <c r="N90" s="790"/>
      <c r="O90" s="790"/>
      <c r="P90" s="790"/>
      <c r="Q90" s="790"/>
      <c r="R90" s="790"/>
      <c r="S90" s="790"/>
      <c r="T90" s="790"/>
      <c r="U90" s="790"/>
      <c r="V90" s="790"/>
      <c r="W90" s="790"/>
      <c r="X90" s="790"/>
      <c r="Y90" s="790"/>
      <c r="Z90" s="790"/>
    </row>
    <row r="91" spans="2:26" ht="15.95" customHeight="1">
      <c r="B91" s="788" t="s">
        <v>509</v>
      </c>
      <c r="C91" s="788"/>
      <c r="D91" s="788"/>
      <c r="E91" s="788"/>
      <c r="F91" s="788"/>
      <c r="G91" s="788"/>
      <c r="H91" s="78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788"/>
      <c r="X91" s="788"/>
      <c r="Y91" s="788"/>
      <c r="Z91" s="788"/>
    </row>
    <row r="92" spans="2:26" ht="15.95" customHeight="1">
      <c r="B92" s="788" t="s">
        <v>510</v>
      </c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788"/>
      <c r="P92" s="788"/>
      <c r="Q92" s="788"/>
      <c r="R92" s="788"/>
      <c r="S92" s="788"/>
      <c r="T92" s="788"/>
      <c r="U92" s="788"/>
      <c r="V92" s="788"/>
      <c r="W92" s="788"/>
      <c r="X92" s="788"/>
      <c r="Y92" s="788"/>
      <c r="Z92" s="788"/>
    </row>
    <row r="93" spans="2:26" ht="15.95" customHeight="1">
      <c r="B93" s="788" t="s">
        <v>511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8"/>
      <c r="W93" s="788"/>
      <c r="X93" s="788"/>
      <c r="Y93" s="788"/>
      <c r="Z93" s="788"/>
    </row>
  </sheetData>
  <mergeCells count="43">
    <mergeCell ref="B64:Z64"/>
    <mergeCell ref="B2:AD2"/>
    <mergeCell ref="B65:Z65"/>
    <mergeCell ref="AE4:BF4"/>
    <mergeCell ref="AE5:BF5"/>
    <mergeCell ref="AV51:BD51"/>
    <mergeCell ref="AE2:AH2"/>
    <mergeCell ref="B61:Z61"/>
    <mergeCell ref="B62:Z62"/>
    <mergeCell ref="B63:Z63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1:Z81"/>
    <mergeCell ref="B82:Z82"/>
    <mergeCell ref="B80:Z80"/>
    <mergeCell ref="B83:Z83"/>
    <mergeCell ref="B84:Z84"/>
    <mergeCell ref="B85:Z85"/>
    <mergeCell ref="B93:Z93"/>
    <mergeCell ref="B89:Z89"/>
    <mergeCell ref="B90:Z90"/>
    <mergeCell ref="B91:Z91"/>
    <mergeCell ref="B92:Z92"/>
    <mergeCell ref="B86:Z86"/>
    <mergeCell ref="B87:Z87"/>
  </mergeCells>
  <phoneticPr fontId="0" type="noConversion"/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91"/>
  <sheetViews>
    <sheetView workbookViewId="0">
      <selection activeCell="AJ56" sqref="AJ56"/>
    </sheetView>
  </sheetViews>
  <sheetFormatPr defaultRowHeight="12.75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>
      <c r="B1" s="153" t="s">
        <v>363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>
      <c r="C2" s="798" t="s">
        <v>607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>
      <c r="K3" s="285" t="s">
        <v>534</v>
      </c>
      <c r="AQ3" s="285"/>
    </row>
    <row r="4" spans="1:50" ht="42.75" customHeight="1">
      <c r="A4" s="807" t="s">
        <v>401</v>
      </c>
      <c r="B4" s="809" t="s">
        <v>465</v>
      </c>
      <c r="C4" s="801" t="s">
        <v>365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3"/>
      <c r="AA4" s="801" t="s">
        <v>366</v>
      </c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2"/>
      <c r="AV4" s="802"/>
      <c r="AW4" s="802"/>
      <c r="AX4" s="803"/>
    </row>
    <row r="5" spans="1:50" ht="15" customHeight="1">
      <c r="A5" s="808"/>
      <c r="B5" s="810"/>
      <c r="C5" s="804" t="s">
        <v>367</v>
      </c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6"/>
      <c r="AA5" s="804" t="s">
        <v>367</v>
      </c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805"/>
      <c r="AX5" s="806"/>
    </row>
    <row r="6" spans="1:50" s="292" customFormat="1" ht="24" customHeight="1">
      <c r="A6" s="808"/>
      <c r="B6" s="811"/>
      <c r="C6" s="287" t="s">
        <v>90</v>
      </c>
      <c r="D6" s="288">
        <v>1</v>
      </c>
      <c r="E6" s="288">
        <v>2</v>
      </c>
      <c r="F6" s="288" t="s">
        <v>368</v>
      </c>
      <c r="G6" s="288" t="s">
        <v>369</v>
      </c>
      <c r="H6" s="288" t="s">
        <v>370</v>
      </c>
      <c r="I6" s="288" t="s">
        <v>535</v>
      </c>
      <c r="J6" s="288" t="s">
        <v>536</v>
      </c>
      <c r="K6" s="288" t="s">
        <v>537</v>
      </c>
      <c r="L6" s="288" t="s">
        <v>466</v>
      </c>
      <c r="M6" s="288" t="s">
        <v>467</v>
      </c>
      <c r="N6" s="288" t="s">
        <v>468</v>
      </c>
      <c r="O6" s="288" t="s">
        <v>469</v>
      </c>
      <c r="P6" s="288" t="s">
        <v>470</v>
      </c>
      <c r="Q6" s="289" t="s">
        <v>371</v>
      </c>
      <c r="R6" s="289" t="s">
        <v>372</v>
      </c>
      <c r="S6" s="289" t="s">
        <v>373</v>
      </c>
      <c r="T6" s="289" t="s">
        <v>538</v>
      </c>
      <c r="U6" s="289" t="s">
        <v>539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540</v>
      </c>
      <c r="AA6" s="287" t="s">
        <v>90</v>
      </c>
      <c r="AB6" s="288">
        <v>1</v>
      </c>
      <c r="AC6" s="288">
        <v>2</v>
      </c>
      <c r="AD6" s="288" t="s">
        <v>368</v>
      </c>
      <c r="AE6" s="288" t="s">
        <v>369</v>
      </c>
      <c r="AF6" s="288" t="s">
        <v>370</v>
      </c>
      <c r="AG6" s="288" t="s">
        <v>535</v>
      </c>
      <c r="AH6" s="288" t="s">
        <v>536</v>
      </c>
      <c r="AI6" s="288" t="s">
        <v>537</v>
      </c>
      <c r="AJ6" s="288" t="s">
        <v>466</v>
      </c>
      <c r="AK6" s="288" t="s">
        <v>467</v>
      </c>
      <c r="AL6" s="288" t="s">
        <v>468</v>
      </c>
      <c r="AM6" s="288" t="s">
        <v>469</v>
      </c>
      <c r="AN6" s="288" t="s">
        <v>470</v>
      </c>
      <c r="AO6" s="289" t="s">
        <v>371</v>
      </c>
      <c r="AP6" s="289" t="s">
        <v>372</v>
      </c>
      <c r="AQ6" s="289" t="s">
        <v>373</v>
      </c>
      <c r="AR6" s="289" t="s">
        <v>538</v>
      </c>
      <c r="AS6" s="289" t="s">
        <v>539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540</v>
      </c>
    </row>
    <row r="7" spans="1:50">
      <c r="A7" s="293"/>
      <c r="B7" s="294" t="s">
        <v>404</v>
      </c>
      <c r="C7" s="295">
        <f>D7+E7+F7+G7+H7+I7+J7+K7+L7+M7+N7+O7+P7+Q7+R7+S7+T7+U7+V7+W7+X7+Y7+Z7</f>
        <v>25</v>
      </c>
      <c r="D7" s="296">
        <f t="shared" ref="D7:P7" si="0">SUM(D8:D45)</f>
        <v>21</v>
      </c>
      <c r="E7" s="296">
        <f t="shared" si="0"/>
        <v>3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1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1</v>
      </c>
      <c r="AB7" s="296">
        <f t="shared" ref="AB7:AO7" si="2">SUM(AB8:AB45)</f>
        <v>1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>
      <c r="A8" s="191" t="s">
        <v>609</v>
      </c>
      <c r="B8" s="154" t="s">
        <v>594</v>
      </c>
      <c r="C8" s="299">
        <f t="shared" ref="C8:C45" si="4">D8+E8+F8+G8+H8+I8+J8+K8+L8+M8+N8+O8+P8+Q8+R8+S8+T8+U8+V8+W8+X8+Y8+Z8</f>
        <v>1</v>
      </c>
      <c r="D8" s="300">
        <v>1</v>
      </c>
      <c r="E8" s="300">
        <v>0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1"/>
      <c r="AA8" s="299">
        <f t="shared" ref="AA8:AA45" si="5">AB8+AC8+AD8+AE8+AF8+AG8+AH8+AI8+AJ8+AK8+AL8+AM8+AN8+AO8+AP8+AQ8+AR8+AS8+AT8+AU8+AV8+AW8+AX8</f>
        <v>0</v>
      </c>
      <c r="AB8" s="300">
        <v>0</v>
      </c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1"/>
    </row>
    <row r="9" spans="1:50">
      <c r="A9" s="154" t="s">
        <v>610</v>
      </c>
      <c r="B9" s="154" t="s">
        <v>597</v>
      </c>
      <c r="C9" s="295">
        <f t="shared" si="4"/>
        <v>10</v>
      </c>
      <c r="D9" s="304">
        <v>10</v>
      </c>
      <c r="E9" s="304">
        <v>0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5"/>
      <c r="S9" s="305"/>
      <c r="T9" s="305"/>
      <c r="U9" s="305"/>
      <c r="V9" s="305"/>
      <c r="W9" s="305"/>
      <c r="X9" s="305"/>
      <c r="Y9" s="305"/>
      <c r="Z9" s="306"/>
      <c r="AA9" s="295">
        <f t="shared" si="5"/>
        <v>0</v>
      </c>
      <c r="AB9" s="304">
        <v>0</v>
      </c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5"/>
      <c r="AP9" s="305"/>
      <c r="AQ9" s="305"/>
      <c r="AR9" s="305"/>
      <c r="AS9" s="305"/>
      <c r="AT9" s="305"/>
      <c r="AU9" s="305"/>
      <c r="AV9" s="305"/>
      <c r="AW9" s="305"/>
      <c r="AX9" s="306"/>
    </row>
    <row r="10" spans="1:50">
      <c r="A10" s="154" t="s">
        <v>611</v>
      </c>
      <c r="B10" s="154" t="s">
        <v>596</v>
      </c>
      <c r="C10" s="295">
        <f t="shared" si="4"/>
        <v>12</v>
      </c>
      <c r="D10" s="304">
        <v>9</v>
      </c>
      <c r="E10" s="304">
        <v>2</v>
      </c>
      <c r="F10" s="304"/>
      <c r="G10" s="304"/>
      <c r="H10" s="304"/>
      <c r="I10" s="304"/>
      <c r="J10" s="304"/>
      <c r="K10" s="304"/>
      <c r="L10" s="304">
        <v>1</v>
      </c>
      <c r="M10" s="304"/>
      <c r="N10" s="304"/>
      <c r="O10" s="304"/>
      <c r="P10" s="304"/>
      <c r="Q10" s="305"/>
      <c r="R10" s="305"/>
      <c r="S10" s="305"/>
      <c r="T10" s="305"/>
      <c r="U10" s="305"/>
      <c r="V10" s="305"/>
      <c r="W10" s="305"/>
      <c r="X10" s="305"/>
      <c r="Y10" s="305"/>
      <c r="Z10" s="306"/>
      <c r="AA10" s="295">
        <f t="shared" si="5"/>
        <v>0</v>
      </c>
      <c r="AB10" s="304">
        <v>0</v>
      </c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5"/>
      <c r="AP10" s="305"/>
      <c r="AQ10" s="305"/>
      <c r="AR10" s="305"/>
      <c r="AS10" s="305"/>
      <c r="AT10" s="305"/>
      <c r="AU10" s="305"/>
      <c r="AV10" s="305"/>
      <c r="AW10" s="305"/>
      <c r="AX10" s="306"/>
    </row>
    <row r="11" spans="1:50">
      <c r="A11" s="154" t="s">
        <v>612</v>
      </c>
      <c r="B11" s="154" t="s">
        <v>598</v>
      </c>
      <c r="C11" s="295">
        <f>D11+E11+F11+G11+H11+I11+J11+K11+L11+M11+N11+O11+P11+Q11+R11+S11+T11+U11+V11+W11+X11+Y11+Z11</f>
        <v>0</v>
      </c>
      <c r="D11" s="304">
        <v>0</v>
      </c>
      <c r="E11" s="304">
        <v>0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05"/>
      <c r="S11" s="305"/>
      <c r="T11" s="305"/>
      <c r="U11" s="305"/>
      <c r="V11" s="305"/>
      <c r="W11" s="305"/>
      <c r="X11" s="305"/>
      <c r="Y11" s="305"/>
      <c r="Z11" s="306"/>
      <c r="AA11" s="295">
        <f t="shared" si="5"/>
        <v>0</v>
      </c>
      <c r="AB11" s="304">
        <v>0</v>
      </c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5"/>
      <c r="AQ11" s="305"/>
      <c r="AR11" s="305"/>
      <c r="AS11" s="305"/>
      <c r="AT11" s="305"/>
      <c r="AU11" s="305"/>
      <c r="AV11" s="305"/>
      <c r="AW11" s="305"/>
      <c r="AX11" s="306"/>
    </row>
    <row r="12" spans="1:50">
      <c r="A12" s="154" t="s">
        <v>613</v>
      </c>
      <c r="B12" s="154" t="s">
        <v>593</v>
      </c>
      <c r="C12" s="295">
        <f t="shared" si="4"/>
        <v>2</v>
      </c>
      <c r="D12" s="304">
        <v>1</v>
      </c>
      <c r="E12" s="304">
        <v>1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5"/>
      <c r="S12" s="305"/>
      <c r="T12" s="305"/>
      <c r="U12" s="305"/>
      <c r="V12" s="305"/>
      <c r="W12" s="305"/>
      <c r="X12" s="305"/>
      <c r="Y12" s="305"/>
      <c r="Z12" s="306"/>
      <c r="AA12" s="295">
        <f t="shared" si="5"/>
        <v>1</v>
      </c>
      <c r="AB12" s="304">
        <v>1</v>
      </c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305"/>
      <c r="AQ12" s="305"/>
      <c r="AR12" s="305"/>
      <c r="AS12" s="305"/>
      <c r="AT12" s="305"/>
      <c r="AU12" s="305"/>
      <c r="AV12" s="305"/>
      <c r="AW12" s="305"/>
      <c r="AX12" s="306"/>
    </row>
    <row r="13" spans="1:50">
      <c r="A13" s="154" t="s">
        <v>614</v>
      </c>
      <c r="B13" s="154" t="s">
        <v>595</v>
      </c>
      <c r="C13" s="295">
        <f t="shared" si="4"/>
        <v>0</v>
      </c>
      <c r="D13" s="304">
        <v>0</v>
      </c>
      <c r="E13" s="304">
        <v>0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  <c r="R13" s="305"/>
      <c r="S13" s="305"/>
      <c r="T13" s="305"/>
      <c r="U13" s="305"/>
      <c r="V13" s="305"/>
      <c r="W13" s="305"/>
      <c r="X13" s="305"/>
      <c r="Y13" s="305"/>
      <c r="Z13" s="306"/>
      <c r="AA13" s="295">
        <f t="shared" si="5"/>
        <v>0</v>
      </c>
      <c r="AB13" s="304">
        <v>0</v>
      </c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5"/>
      <c r="AQ13" s="305"/>
      <c r="AR13" s="305"/>
      <c r="AS13" s="305"/>
      <c r="AT13" s="305"/>
      <c r="AU13" s="305"/>
      <c r="AV13" s="305"/>
      <c r="AW13" s="305"/>
      <c r="AX13" s="306"/>
    </row>
    <row r="14" spans="1:50">
      <c r="A14" s="302"/>
      <c r="B14" s="303"/>
      <c r="C14" s="295">
        <f t="shared" si="4"/>
        <v>0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05"/>
      <c r="S14" s="305"/>
      <c r="T14" s="305"/>
      <c r="U14" s="305"/>
      <c r="V14" s="305"/>
      <c r="W14" s="305"/>
      <c r="X14" s="305"/>
      <c r="Y14" s="305"/>
      <c r="Z14" s="306"/>
      <c r="AA14" s="295">
        <f t="shared" si="5"/>
        <v>0</v>
      </c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5"/>
      <c r="AQ14" s="305"/>
      <c r="AR14" s="305"/>
      <c r="AS14" s="305"/>
      <c r="AT14" s="305"/>
      <c r="AU14" s="305"/>
      <c r="AV14" s="305"/>
      <c r="AW14" s="305"/>
      <c r="AX14" s="306"/>
    </row>
    <row r="15" spans="1:50">
      <c r="A15" s="302"/>
      <c r="B15" s="303"/>
      <c r="C15" s="295">
        <f t="shared" si="4"/>
        <v>0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5"/>
      <c r="R15" s="305"/>
      <c r="S15" s="305"/>
      <c r="T15" s="305"/>
      <c r="U15" s="305"/>
      <c r="V15" s="305"/>
      <c r="W15" s="305"/>
      <c r="X15" s="305"/>
      <c r="Y15" s="305"/>
      <c r="Z15" s="306"/>
      <c r="AA15" s="295">
        <f t="shared" si="5"/>
        <v>0</v>
      </c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5"/>
      <c r="AQ15" s="305"/>
      <c r="AR15" s="305"/>
      <c r="AS15" s="305"/>
      <c r="AT15" s="305"/>
      <c r="AU15" s="305"/>
      <c r="AV15" s="305"/>
      <c r="AW15" s="305"/>
      <c r="AX15" s="306"/>
    </row>
    <row r="16" spans="1:50">
      <c r="A16" s="302"/>
      <c r="B16" s="303"/>
      <c r="C16" s="295">
        <f t="shared" si="4"/>
        <v>0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  <c r="R16" s="305"/>
      <c r="S16" s="305"/>
      <c r="T16" s="305"/>
      <c r="U16" s="305"/>
      <c r="V16" s="305"/>
      <c r="W16" s="305"/>
      <c r="X16" s="305"/>
      <c r="Y16" s="305"/>
      <c r="Z16" s="306"/>
      <c r="AA16" s="295">
        <f t="shared" si="5"/>
        <v>0</v>
      </c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5"/>
      <c r="AQ16" s="305"/>
      <c r="AR16" s="305"/>
      <c r="AS16" s="305"/>
      <c r="AT16" s="305"/>
      <c r="AU16" s="305"/>
      <c r="AV16" s="305"/>
      <c r="AW16" s="305"/>
      <c r="AX16" s="306"/>
    </row>
    <row r="17" spans="1:50">
      <c r="A17" s="302"/>
      <c r="B17" s="303"/>
      <c r="C17" s="295">
        <f t="shared" si="4"/>
        <v>0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5"/>
      <c r="R17" s="305"/>
      <c r="S17" s="305"/>
      <c r="T17" s="305"/>
      <c r="U17" s="305"/>
      <c r="V17" s="305"/>
      <c r="W17" s="305"/>
      <c r="X17" s="305"/>
      <c r="Y17" s="305"/>
      <c r="Z17" s="306"/>
      <c r="AA17" s="295">
        <f t="shared" si="5"/>
        <v>0</v>
      </c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5"/>
      <c r="AP17" s="305"/>
      <c r="AQ17" s="305"/>
      <c r="AR17" s="305"/>
      <c r="AS17" s="305"/>
      <c r="AT17" s="305"/>
      <c r="AU17" s="305"/>
      <c r="AV17" s="305"/>
      <c r="AW17" s="305"/>
      <c r="AX17" s="306"/>
    </row>
    <row r="18" spans="1:50">
      <c r="A18" s="302"/>
      <c r="B18" s="303"/>
      <c r="C18" s="295">
        <f t="shared" si="4"/>
        <v>0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5"/>
      <c r="R18" s="305"/>
      <c r="S18" s="305"/>
      <c r="T18" s="305"/>
      <c r="U18" s="305"/>
      <c r="V18" s="305"/>
      <c r="W18" s="305"/>
      <c r="X18" s="305"/>
      <c r="Y18" s="305"/>
      <c r="Z18" s="306"/>
      <c r="AA18" s="295">
        <f t="shared" si="5"/>
        <v>0</v>
      </c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5"/>
      <c r="AP18" s="305"/>
      <c r="AQ18" s="305"/>
      <c r="AR18" s="305"/>
      <c r="AS18" s="305"/>
      <c r="AT18" s="305"/>
      <c r="AU18" s="305"/>
      <c r="AV18" s="305"/>
      <c r="AW18" s="305"/>
      <c r="AX18" s="306"/>
    </row>
    <row r="19" spans="1:50">
      <c r="A19" s="302"/>
      <c r="B19" s="303"/>
      <c r="C19" s="295">
        <f t="shared" si="4"/>
        <v>0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5"/>
      <c r="R19" s="305"/>
      <c r="S19" s="305"/>
      <c r="T19" s="305"/>
      <c r="U19" s="305"/>
      <c r="V19" s="305"/>
      <c r="W19" s="305"/>
      <c r="X19" s="305"/>
      <c r="Y19" s="305"/>
      <c r="Z19" s="306"/>
      <c r="AA19" s="295">
        <f t="shared" si="5"/>
        <v>0</v>
      </c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5"/>
      <c r="AP19" s="305"/>
      <c r="AQ19" s="305"/>
      <c r="AR19" s="305"/>
      <c r="AS19" s="305"/>
      <c r="AT19" s="305"/>
      <c r="AU19" s="305"/>
      <c r="AV19" s="305"/>
      <c r="AW19" s="305"/>
      <c r="AX19" s="306"/>
    </row>
    <row r="20" spans="1:50">
      <c r="A20" s="302"/>
      <c r="B20" s="303"/>
      <c r="C20" s="295">
        <f t="shared" si="4"/>
        <v>0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  <c r="R20" s="305"/>
      <c r="S20" s="305"/>
      <c r="T20" s="305"/>
      <c r="U20" s="305"/>
      <c r="V20" s="305"/>
      <c r="W20" s="305"/>
      <c r="X20" s="305"/>
      <c r="Y20" s="305"/>
      <c r="Z20" s="306"/>
      <c r="AA20" s="295">
        <f t="shared" si="5"/>
        <v>0</v>
      </c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305"/>
      <c r="AQ20" s="305"/>
      <c r="AR20" s="305"/>
      <c r="AS20" s="305"/>
      <c r="AT20" s="305"/>
      <c r="AU20" s="305"/>
      <c r="AV20" s="305"/>
      <c r="AW20" s="305"/>
      <c r="AX20" s="306"/>
    </row>
    <row r="21" spans="1:50">
      <c r="A21" s="302"/>
      <c r="B21" s="303"/>
      <c r="C21" s="295">
        <f t="shared" si="4"/>
        <v>0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5"/>
      <c r="R21" s="305"/>
      <c r="S21" s="305"/>
      <c r="T21" s="305"/>
      <c r="U21" s="305"/>
      <c r="V21" s="305"/>
      <c r="W21" s="305"/>
      <c r="X21" s="305"/>
      <c r="Y21" s="305"/>
      <c r="Z21" s="306"/>
      <c r="AA21" s="295">
        <f t="shared" si="5"/>
        <v>0</v>
      </c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5"/>
      <c r="AP21" s="305"/>
      <c r="AQ21" s="305"/>
      <c r="AR21" s="305"/>
      <c r="AS21" s="305"/>
      <c r="AT21" s="305"/>
      <c r="AU21" s="305"/>
      <c r="AV21" s="305"/>
      <c r="AW21" s="305"/>
      <c r="AX21" s="306"/>
    </row>
    <row r="22" spans="1:50">
      <c r="A22" s="302"/>
      <c r="B22" s="303"/>
      <c r="C22" s="295">
        <f t="shared" si="4"/>
        <v>0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5"/>
      <c r="R22" s="305"/>
      <c r="S22" s="305"/>
      <c r="T22" s="305"/>
      <c r="U22" s="305"/>
      <c r="V22" s="305"/>
      <c r="W22" s="305"/>
      <c r="X22" s="305"/>
      <c r="Y22" s="305"/>
      <c r="Z22" s="306"/>
      <c r="AA22" s="295">
        <f t="shared" si="5"/>
        <v>0</v>
      </c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5"/>
      <c r="AP22" s="305"/>
      <c r="AQ22" s="305"/>
      <c r="AR22" s="305"/>
      <c r="AS22" s="305"/>
      <c r="AT22" s="305"/>
      <c r="AU22" s="305"/>
      <c r="AV22" s="305"/>
      <c r="AW22" s="305"/>
      <c r="AX22" s="306"/>
    </row>
    <row r="23" spans="1:50">
      <c r="A23" s="302"/>
      <c r="B23" s="303"/>
      <c r="C23" s="295">
        <f t="shared" si="4"/>
        <v>0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  <c r="R23" s="305"/>
      <c r="S23" s="305"/>
      <c r="T23" s="305"/>
      <c r="U23" s="305"/>
      <c r="V23" s="305"/>
      <c r="W23" s="305"/>
      <c r="X23" s="305"/>
      <c r="Y23" s="305"/>
      <c r="Z23" s="306"/>
      <c r="AA23" s="295">
        <f t="shared" si="5"/>
        <v>0</v>
      </c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5"/>
      <c r="AP23" s="305"/>
      <c r="AQ23" s="305"/>
      <c r="AR23" s="305"/>
      <c r="AS23" s="305"/>
      <c r="AT23" s="305"/>
      <c r="AU23" s="305"/>
      <c r="AV23" s="305"/>
      <c r="AW23" s="305"/>
      <c r="AX23" s="306"/>
    </row>
    <row r="24" spans="1:50">
      <c r="A24" s="302"/>
      <c r="B24" s="307"/>
      <c r="C24" s="295">
        <f t="shared" si="4"/>
        <v>0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5"/>
      <c r="R24" s="305"/>
      <c r="S24" s="305"/>
      <c r="T24" s="305"/>
      <c r="U24" s="305"/>
      <c r="V24" s="305"/>
      <c r="W24" s="305"/>
      <c r="X24" s="305"/>
      <c r="Y24" s="305"/>
      <c r="Z24" s="306"/>
      <c r="AA24" s="295">
        <f t="shared" si="5"/>
        <v>0</v>
      </c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5"/>
      <c r="AP24" s="305"/>
      <c r="AQ24" s="305"/>
      <c r="AR24" s="305"/>
      <c r="AS24" s="305"/>
      <c r="AT24" s="305"/>
      <c r="AU24" s="305"/>
      <c r="AV24" s="305"/>
      <c r="AW24" s="305"/>
      <c r="AX24" s="306"/>
    </row>
    <row r="25" spans="1:50">
      <c r="A25" s="302"/>
      <c r="B25" s="307"/>
      <c r="C25" s="295">
        <f t="shared" si="4"/>
        <v>0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5"/>
      <c r="R25" s="305"/>
      <c r="S25" s="305"/>
      <c r="T25" s="305"/>
      <c r="U25" s="305"/>
      <c r="V25" s="305"/>
      <c r="W25" s="305"/>
      <c r="X25" s="305"/>
      <c r="Y25" s="305"/>
      <c r="Z25" s="306"/>
      <c r="AA25" s="295">
        <f t="shared" si="5"/>
        <v>0</v>
      </c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305"/>
      <c r="AQ25" s="305"/>
      <c r="AR25" s="305"/>
      <c r="AS25" s="305"/>
      <c r="AT25" s="305"/>
      <c r="AU25" s="305"/>
      <c r="AV25" s="305"/>
      <c r="AW25" s="305"/>
      <c r="AX25" s="306"/>
    </row>
    <row r="26" spans="1:50">
      <c r="A26" s="302"/>
      <c r="B26" s="307"/>
      <c r="C26" s="295">
        <f t="shared" si="4"/>
        <v>0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5"/>
      <c r="R26" s="305"/>
      <c r="S26" s="305"/>
      <c r="T26" s="305"/>
      <c r="U26" s="305"/>
      <c r="V26" s="305"/>
      <c r="W26" s="305"/>
      <c r="X26" s="305"/>
      <c r="Y26" s="305"/>
      <c r="Z26" s="306"/>
      <c r="AA26" s="295">
        <f t="shared" si="5"/>
        <v>0</v>
      </c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305"/>
      <c r="AQ26" s="305"/>
      <c r="AR26" s="305"/>
      <c r="AS26" s="305"/>
      <c r="AT26" s="305"/>
      <c r="AU26" s="305"/>
      <c r="AV26" s="305"/>
      <c r="AW26" s="305"/>
      <c r="AX26" s="306"/>
    </row>
    <row r="27" spans="1:50">
      <c r="A27" s="302"/>
      <c r="B27" s="307"/>
      <c r="C27" s="295">
        <f t="shared" si="4"/>
        <v>0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5"/>
      <c r="R27" s="305"/>
      <c r="S27" s="305"/>
      <c r="T27" s="305"/>
      <c r="U27" s="305"/>
      <c r="V27" s="305"/>
      <c r="W27" s="305"/>
      <c r="X27" s="305"/>
      <c r="Y27" s="305"/>
      <c r="Z27" s="306"/>
      <c r="AA27" s="295">
        <f t="shared" si="5"/>
        <v>0</v>
      </c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5"/>
      <c r="AQ27" s="305"/>
      <c r="AR27" s="305"/>
      <c r="AS27" s="305"/>
      <c r="AT27" s="305"/>
      <c r="AU27" s="305"/>
      <c r="AV27" s="305"/>
      <c r="AW27" s="305"/>
      <c r="AX27" s="306"/>
    </row>
    <row r="28" spans="1:50">
      <c r="A28" s="302"/>
      <c r="B28" s="303"/>
      <c r="C28" s="295">
        <f t="shared" si="4"/>
        <v>0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6"/>
      <c r="AA28" s="295">
        <f t="shared" si="5"/>
        <v>0</v>
      </c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5"/>
      <c r="AP28" s="305"/>
      <c r="AQ28" s="305"/>
      <c r="AR28" s="305"/>
      <c r="AS28" s="305"/>
      <c r="AT28" s="305"/>
      <c r="AU28" s="305"/>
      <c r="AV28" s="305"/>
      <c r="AW28" s="305"/>
      <c r="AX28" s="306"/>
    </row>
    <row r="29" spans="1:50">
      <c r="A29" s="302"/>
      <c r="B29" s="303"/>
      <c r="C29" s="295">
        <f t="shared" si="4"/>
        <v>0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5"/>
      <c r="R29" s="305"/>
      <c r="S29" s="305"/>
      <c r="T29" s="305"/>
      <c r="U29" s="305"/>
      <c r="V29" s="305"/>
      <c r="W29" s="305"/>
      <c r="X29" s="305"/>
      <c r="Y29" s="305"/>
      <c r="Z29" s="306"/>
      <c r="AA29" s="295">
        <f t="shared" si="5"/>
        <v>0</v>
      </c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5"/>
      <c r="AP29" s="305"/>
      <c r="AQ29" s="305"/>
      <c r="AR29" s="305"/>
      <c r="AS29" s="305"/>
      <c r="AT29" s="305"/>
      <c r="AU29" s="305"/>
      <c r="AV29" s="305"/>
      <c r="AW29" s="305"/>
      <c r="AX29" s="306"/>
    </row>
    <row r="30" spans="1:50">
      <c r="A30" s="302"/>
      <c r="B30" s="303"/>
      <c r="C30" s="295">
        <f t="shared" si="4"/>
        <v>0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5"/>
      <c r="R30" s="305"/>
      <c r="S30" s="305"/>
      <c r="T30" s="305"/>
      <c r="U30" s="305"/>
      <c r="V30" s="305"/>
      <c r="W30" s="305"/>
      <c r="X30" s="305"/>
      <c r="Y30" s="305"/>
      <c r="Z30" s="306"/>
      <c r="AA30" s="295">
        <f t="shared" si="5"/>
        <v>0</v>
      </c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5"/>
      <c r="AP30" s="305"/>
      <c r="AQ30" s="305"/>
      <c r="AR30" s="305"/>
      <c r="AS30" s="305"/>
      <c r="AT30" s="305"/>
      <c r="AU30" s="305"/>
      <c r="AV30" s="305"/>
      <c r="AW30" s="305"/>
      <c r="AX30" s="306"/>
    </row>
    <row r="31" spans="1:50">
      <c r="A31" s="302"/>
      <c r="B31" s="303"/>
      <c r="C31" s="295">
        <f t="shared" si="4"/>
        <v>0</v>
      </c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5"/>
      <c r="R31" s="305"/>
      <c r="S31" s="305"/>
      <c r="T31" s="305"/>
      <c r="U31" s="305"/>
      <c r="V31" s="305"/>
      <c r="W31" s="305"/>
      <c r="X31" s="305"/>
      <c r="Y31" s="305"/>
      <c r="Z31" s="306"/>
      <c r="AA31" s="295">
        <f t="shared" si="5"/>
        <v>0</v>
      </c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5"/>
      <c r="AP31" s="305"/>
      <c r="AQ31" s="305"/>
      <c r="AR31" s="305"/>
      <c r="AS31" s="305"/>
      <c r="AT31" s="305"/>
      <c r="AU31" s="305"/>
      <c r="AV31" s="305"/>
      <c r="AW31" s="305"/>
      <c r="AX31" s="306"/>
    </row>
    <row r="32" spans="1:50">
      <c r="A32" s="302"/>
      <c r="B32" s="303"/>
      <c r="C32" s="295">
        <f t="shared" si="4"/>
        <v>0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5"/>
      <c r="R32" s="305"/>
      <c r="S32" s="305"/>
      <c r="T32" s="305"/>
      <c r="U32" s="305"/>
      <c r="V32" s="305"/>
      <c r="W32" s="305"/>
      <c r="X32" s="305"/>
      <c r="Y32" s="305"/>
      <c r="Z32" s="306"/>
      <c r="AA32" s="295">
        <f t="shared" si="5"/>
        <v>0</v>
      </c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5"/>
      <c r="AP32" s="305"/>
      <c r="AQ32" s="305"/>
      <c r="AR32" s="305"/>
      <c r="AS32" s="305"/>
      <c r="AT32" s="305"/>
      <c r="AU32" s="305"/>
      <c r="AV32" s="305"/>
      <c r="AW32" s="305"/>
      <c r="AX32" s="306"/>
    </row>
    <row r="33" spans="1:50">
      <c r="A33" s="302"/>
      <c r="B33" s="303"/>
      <c r="C33" s="295">
        <f t="shared" si="4"/>
        <v>0</v>
      </c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5"/>
      <c r="R33" s="305"/>
      <c r="S33" s="305"/>
      <c r="T33" s="305"/>
      <c r="U33" s="305"/>
      <c r="V33" s="305"/>
      <c r="W33" s="305"/>
      <c r="X33" s="305"/>
      <c r="Y33" s="305"/>
      <c r="Z33" s="306"/>
      <c r="AA33" s="295">
        <f t="shared" si="5"/>
        <v>0</v>
      </c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5"/>
      <c r="AP33" s="305"/>
      <c r="AQ33" s="305"/>
      <c r="AR33" s="305"/>
      <c r="AS33" s="305"/>
      <c r="AT33" s="305"/>
      <c r="AU33" s="305"/>
      <c r="AV33" s="305"/>
      <c r="AW33" s="305"/>
      <c r="AX33" s="306"/>
    </row>
    <row r="34" spans="1:50">
      <c r="A34" s="302"/>
      <c r="B34" s="303"/>
      <c r="C34" s="295">
        <f t="shared" si="4"/>
        <v>0</v>
      </c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5"/>
      <c r="R34" s="305"/>
      <c r="S34" s="305"/>
      <c r="T34" s="305"/>
      <c r="U34" s="305"/>
      <c r="V34" s="305"/>
      <c r="W34" s="305"/>
      <c r="X34" s="305"/>
      <c r="Y34" s="305"/>
      <c r="Z34" s="306"/>
      <c r="AA34" s="295">
        <f t="shared" si="5"/>
        <v>0</v>
      </c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5"/>
      <c r="AP34" s="305"/>
      <c r="AQ34" s="305"/>
      <c r="AR34" s="305"/>
      <c r="AS34" s="305"/>
      <c r="AT34" s="305"/>
      <c r="AU34" s="305"/>
      <c r="AV34" s="305"/>
      <c r="AW34" s="305"/>
      <c r="AX34" s="306"/>
    </row>
    <row r="35" spans="1:50">
      <c r="A35" s="302"/>
      <c r="B35" s="303"/>
      <c r="C35" s="295">
        <f t="shared" si="4"/>
        <v>0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5"/>
      <c r="R35" s="305"/>
      <c r="S35" s="305"/>
      <c r="T35" s="305"/>
      <c r="U35" s="305"/>
      <c r="V35" s="305"/>
      <c r="W35" s="305"/>
      <c r="X35" s="305"/>
      <c r="Y35" s="305"/>
      <c r="Z35" s="306"/>
      <c r="AA35" s="295">
        <f t="shared" si="5"/>
        <v>0</v>
      </c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5"/>
      <c r="AP35" s="305"/>
      <c r="AQ35" s="305"/>
      <c r="AR35" s="305"/>
      <c r="AS35" s="305"/>
      <c r="AT35" s="305"/>
      <c r="AU35" s="305"/>
      <c r="AV35" s="305"/>
      <c r="AW35" s="305"/>
      <c r="AX35" s="306"/>
    </row>
    <row r="36" spans="1:50">
      <c r="A36" s="302"/>
      <c r="B36" s="303"/>
      <c r="C36" s="295">
        <f t="shared" si="4"/>
        <v>0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5"/>
      <c r="R36" s="305"/>
      <c r="S36" s="305"/>
      <c r="T36" s="305"/>
      <c r="U36" s="305"/>
      <c r="V36" s="305"/>
      <c r="W36" s="305"/>
      <c r="X36" s="305"/>
      <c r="Y36" s="305"/>
      <c r="Z36" s="306"/>
      <c r="AA36" s="295">
        <f t="shared" si="5"/>
        <v>0</v>
      </c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5"/>
      <c r="AP36" s="305"/>
      <c r="AQ36" s="305"/>
      <c r="AR36" s="305"/>
      <c r="AS36" s="305"/>
      <c r="AT36" s="305"/>
      <c r="AU36" s="305"/>
      <c r="AV36" s="305"/>
      <c r="AW36" s="305"/>
      <c r="AX36" s="306"/>
    </row>
    <row r="37" spans="1:50">
      <c r="A37" s="302"/>
      <c r="B37" s="303"/>
      <c r="C37" s="295">
        <f t="shared" si="4"/>
        <v>0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5"/>
      <c r="R37" s="305"/>
      <c r="S37" s="305"/>
      <c r="T37" s="305"/>
      <c r="U37" s="305"/>
      <c r="V37" s="305"/>
      <c r="W37" s="305"/>
      <c r="X37" s="305"/>
      <c r="Y37" s="305"/>
      <c r="Z37" s="306"/>
      <c r="AA37" s="295">
        <f t="shared" si="5"/>
        <v>0</v>
      </c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5"/>
      <c r="AP37" s="305"/>
      <c r="AQ37" s="305"/>
      <c r="AR37" s="305"/>
      <c r="AS37" s="305"/>
      <c r="AT37" s="305"/>
      <c r="AU37" s="305"/>
      <c r="AV37" s="305"/>
      <c r="AW37" s="305"/>
      <c r="AX37" s="306"/>
    </row>
    <row r="38" spans="1:50">
      <c r="A38" s="302"/>
      <c r="B38" s="303"/>
      <c r="C38" s="295">
        <f t="shared" si="4"/>
        <v>0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5"/>
      <c r="R38" s="305"/>
      <c r="S38" s="305"/>
      <c r="T38" s="305"/>
      <c r="U38" s="305"/>
      <c r="V38" s="305"/>
      <c r="W38" s="305"/>
      <c r="X38" s="305"/>
      <c r="Y38" s="305"/>
      <c r="Z38" s="306"/>
      <c r="AA38" s="295">
        <f t="shared" si="5"/>
        <v>0</v>
      </c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5"/>
      <c r="AP38" s="305"/>
      <c r="AQ38" s="305"/>
      <c r="AR38" s="305"/>
      <c r="AS38" s="305"/>
      <c r="AT38" s="305"/>
      <c r="AU38" s="305"/>
      <c r="AV38" s="305"/>
      <c r="AW38" s="305"/>
      <c r="AX38" s="306"/>
    </row>
    <row r="39" spans="1:50">
      <c r="A39" s="302"/>
      <c r="B39" s="303"/>
      <c r="C39" s="295">
        <f t="shared" si="4"/>
        <v>0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5"/>
      <c r="R39" s="305"/>
      <c r="S39" s="305"/>
      <c r="T39" s="305"/>
      <c r="U39" s="305"/>
      <c r="V39" s="305"/>
      <c r="W39" s="305"/>
      <c r="X39" s="305"/>
      <c r="Y39" s="305"/>
      <c r="Z39" s="306"/>
      <c r="AA39" s="295">
        <f t="shared" si="5"/>
        <v>0</v>
      </c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5"/>
      <c r="AP39" s="305"/>
      <c r="AQ39" s="305"/>
      <c r="AR39" s="305"/>
      <c r="AS39" s="305"/>
      <c r="AT39" s="305"/>
      <c r="AU39" s="305"/>
      <c r="AV39" s="305"/>
      <c r="AW39" s="305"/>
      <c r="AX39" s="306"/>
    </row>
    <row r="40" spans="1:50">
      <c r="A40" s="302"/>
      <c r="B40" s="303"/>
      <c r="C40" s="295">
        <f t="shared" si="4"/>
        <v>0</v>
      </c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5"/>
      <c r="R40" s="305"/>
      <c r="S40" s="305"/>
      <c r="T40" s="305"/>
      <c r="U40" s="305"/>
      <c r="V40" s="305"/>
      <c r="W40" s="305"/>
      <c r="X40" s="305"/>
      <c r="Y40" s="305"/>
      <c r="Z40" s="306"/>
      <c r="AA40" s="295">
        <f t="shared" si="5"/>
        <v>0</v>
      </c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5"/>
      <c r="AP40" s="305"/>
      <c r="AQ40" s="305"/>
      <c r="AR40" s="305"/>
      <c r="AS40" s="305"/>
      <c r="AT40" s="305"/>
      <c r="AU40" s="305"/>
      <c r="AV40" s="305"/>
      <c r="AW40" s="305"/>
      <c r="AX40" s="306"/>
    </row>
    <row r="41" spans="1:50">
      <c r="A41" s="302"/>
      <c r="B41" s="303"/>
      <c r="C41" s="295">
        <f t="shared" si="4"/>
        <v>0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  <c r="R41" s="305"/>
      <c r="S41" s="305"/>
      <c r="T41" s="305"/>
      <c r="U41" s="305"/>
      <c r="V41" s="305"/>
      <c r="W41" s="305"/>
      <c r="X41" s="305"/>
      <c r="Y41" s="305"/>
      <c r="Z41" s="306"/>
      <c r="AA41" s="295">
        <f t="shared" si="5"/>
        <v>0</v>
      </c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5"/>
      <c r="AP41" s="305"/>
      <c r="AQ41" s="305"/>
      <c r="AR41" s="305"/>
      <c r="AS41" s="305"/>
      <c r="AT41" s="305"/>
      <c r="AU41" s="305"/>
      <c r="AV41" s="305"/>
      <c r="AW41" s="305"/>
      <c r="AX41" s="306"/>
    </row>
    <row r="42" spans="1:50">
      <c r="A42" s="302"/>
      <c r="B42" s="303"/>
      <c r="C42" s="295">
        <f t="shared" si="4"/>
        <v>0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5"/>
      <c r="R42" s="305"/>
      <c r="S42" s="305"/>
      <c r="T42" s="305"/>
      <c r="U42" s="305"/>
      <c r="V42" s="305"/>
      <c r="W42" s="305"/>
      <c r="X42" s="305"/>
      <c r="Y42" s="305"/>
      <c r="Z42" s="306"/>
      <c r="AA42" s="295">
        <f t="shared" si="5"/>
        <v>0</v>
      </c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5"/>
      <c r="AP42" s="305"/>
      <c r="AQ42" s="305"/>
      <c r="AR42" s="305"/>
      <c r="AS42" s="305"/>
      <c r="AT42" s="305"/>
      <c r="AU42" s="305"/>
      <c r="AV42" s="305"/>
      <c r="AW42" s="305"/>
      <c r="AX42" s="306"/>
    </row>
    <row r="43" spans="1:50">
      <c r="A43" s="302"/>
      <c r="B43" s="303"/>
      <c r="C43" s="295">
        <f t="shared" si="4"/>
        <v>0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5"/>
      <c r="R43" s="305"/>
      <c r="S43" s="305"/>
      <c r="T43" s="305"/>
      <c r="U43" s="305"/>
      <c r="V43" s="305"/>
      <c r="W43" s="305"/>
      <c r="X43" s="305"/>
      <c r="Y43" s="305"/>
      <c r="Z43" s="306"/>
      <c r="AA43" s="295">
        <f t="shared" si="5"/>
        <v>0</v>
      </c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5"/>
      <c r="AP43" s="305"/>
      <c r="AQ43" s="305"/>
      <c r="AR43" s="305"/>
      <c r="AS43" s="305"/>
      <c r="AT43" s="305"/>
      <c r="AU43" s="305"/>
      <c r="AV43" s="305"/>
      <c r="AW43" s="305"/>
      <c r="AX43" s="306"/>
    </row>
    <row r="44" spans="1:50">
      <c r="A44" s="302"/>
      <c r="B44" s="303"/>
      <c r="C44" s="295">
        <f t="shared" si="4"/>
        <v>0</v>
      </c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5"/>
      <c r="R44" s="305"/>
      <c r="S44" s="305"/>
      <c r="T44" s="305"/>
      <c r="U44" s="305"/>
      <c r="V44" s="305"/>
      <c r="W44" s="305"/>
      <c r="X44" s="305"/>
      <c r="Y44" s="305"/>
      <c r="Z44" s="306"/>
      <c r="AA44" s="295">
        <f t="shared" si="5"/>
        <v>0</v>
      </c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5"/>
      <c r="AP44" s="305"/>
      <c r="AQ44" s="305"/>
      <c r="AR44" s="305"/>
      <c r="AS44" s="305"/>
      <c r="AT44" s="305"/>
      <c r="AU44" s="305"/>
      <c r="AV44" s="305"/>
      <c r="AW44" s="305"/>
      <c r="AX44" s="306"/>
    </row>
    <row r="45" spans="1:50" ht="13.5" thickBot="1">
      <c r="A45" s="308"/>
      <c r="B45" s="309"/>
      <c r="C45" s="310">
        <f t="shared" si="4"/>
        <v>0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2"/>
      <c r="AA45" s="310">
        <f t="shared" si="5"/>
        <v>0</v>
      </c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2"/>
    </row>
    <row r="46" spans="1:50">
      <c r="A46" s="313"/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</row>
    <row r="47" spans="1:50">
      <c r="AQ47" s="812" t="s">
        <v>60</v>
      </c>
      <c r="AR47" s="812"/>
      <c r="AS47" s="812"/>
      <c r="AT47" s="812"/>
      <c r="AU47" s="812"/>
      <c r="AV47" s="812"/>
      <c r="AW47" s="812"/>
      <c r="AX47" s="812"/>
    </row>
    <row r="48" spans="1:50">
      <c r="AA48" s="315" t="s">
        <v>628</v>
      </c>
      <c r="AB48" s="315"/>
      <c r="AC48" s="315"/>
      <c r="AD48" s="316" t="s">
        <v>629</v>
      </c>
      <c r="AE48" s="315"/>
      <c r="AF48" s="315"/>
      <c r="AG48" s="315"/>
      <c r="AH48" s="315"/>
      <c r="AJ48" s="317" t="s">
        <v>379</v>
      </c>
      <c r="AL48" s="315"/>
      <c r="AN48" s="315"/>
    </row>
    <row r="49" spans="2:50" ht="16.5">
      <c r="V49" s="318"/>
      <c r="W49" s="318"/>
      <c r="X49" s="318"/>
      <c r="Y49" s="318"/>
      <c r="AA49" s="319"/>
      <c r="AB49" s="319"/>
      <c r="AC49" s="319"/>
      <c r="AD49" s="316"/>
      <c r="AE49" s="319"/>
      <c r="AF49" s="319"/>
      <c r="AG49" s="319"/>
      <c r="AH49" s="319"/>
      <c r="AJ49" s="320"/>
      <c r="AL49" s="319"/>
      <c r="AN49" s="319"/>
      <c r="AS49" s="321"/>
      <c r="AT49" s="318"/>
      <c r="AU49" s="318"/>
      <c r="AV49" s="318"/>
      <c r="AW49" s="318"/>
      <c r="AX49" s="317"/>
    </row>
    <row r="50" spans="2:50" ht="16.5">
      <c r="V50" s="318"/>
      <c r="W50" s="318"/>
      <c r="X50" s="318"/>
      <c r="Y50" s="318"/>
      <c r="AA50" s="322"/>
      <c r="AB50" s="322"/>
      <c r="AC50" s="322"/>
      <c r="AD50" s="323" t="s">
        <v>626</v>
      </c>
      <c r="AE50" s="322"/>
      <c r="AF50" s="322"/>
      <c r="AG50" s="322"/>
      <c r="AH50" s="322"/>
      <c r="AJ50" s="323" t="s">
        <v>177</v>
      </c>
      <c r="AL50" s="322"/>
      <c r="AN50" s="322"/>
      <c r="AS50" s="321"/>
      <c r="AT50" s="318"/>
      <c r="AU50" s="318"/>
      <c r="AV50" s="318"/>
      <c r="AW50" s="318"/>
      <c r="AX50" s="320"/>
    </row>
    <row r="51" spans="2:50">
      <c r="V51" s="322"/>
      <c r="W51" s="322"/>
      <c r="X51" s="322"/>
      <c r="Y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Q51" s="323"/>
      <c r="AR51" s="322"/>
      <c r="AS51" s="322"/>
      <c r="AT51" s="322"/>
      <c r="AU51" s="322"/>
      <c r="AV51" s="322"/>
      <c r="AW51" s="322"/>
      <c r="AX51" s="323"/>
    </row>
    <row r="61" spans="2:50" ht="15.75">
      <c r="B61" s="324" t="s">
        <v>380</v>
      </c>
    </row>
    <row r="62" spans="2:50">
      <c r="B62" s="325" t="s">
        <v>381</v>
      </c>
    </row>
    <row r="63" spans="2:50">
      <c r="B63" s="325" t="s">
        <v>541</v>
      </c>
    </row>
    <row r="64" spans="2:50">
      <c r="B64" s="325"/>
    </row>
    <row r="65" spans="2:24">
      <c r="B65" s="799" t="s">
        <v>542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</row>
    <row r="66" spans="2:24">
      <c r="B66" s="799" t="s">
        <v>543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</row>
    <row r="67" spans="2:24" ht="26.25" customHeight="1">
      <c r="B67" s="800" t="s">
        <v>544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</row>
    <row r="68" spans="2:24">
      <c r="B68" s="797" t="s">
        <v>545</v>
      </c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</row>
    <row r="69" spans="2:24">
      <c r="B69" s="797" t="s">
        <v>546</v>
      </c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</row>
    <row r="70" spans="2:24">
      <c r="B70" s="797" t="s">
        <v>547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</row>
    <row r="71" spans="2:24">
      <c r="B71" s="797" t="s">
        <v>548</v>
      </c>
      <c r="C71" s="797"/>
      <c r="D71" s="797"/>
      <c r="E71" s="797"/>
      <c r="F71" s="797"/>
      <c r="G71" s="797"/>
      <c r="H71" s="797"/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797"/>
      <c r="V71" s="797"/>
      <c r="W71" s="797"/>
      <c r="X71" s="797"/>
    </row>
    <row r="72" spans="2:24">
      <c r="B72" s="797" t="s">
        <v>549</v>
      </c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  <c r="O72" s="797"/>
      <c r="P72" s="797"/>
      <c r="Q72" s="797"/>
      <c r="R72" s="797"/>
      <c r="S72" s="797"/>
      <c r="T72" s="797"/>
      <c r="U72" s="797"/>
      <c r="V72" s="797"/>
      <c r="W72" s="797"/>
      <c r="X72" s="797"/>
    </row>
    <row r="73" spans="2:24">
      <c r="B73" s="797" t="s">
        <v>550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</row>
    <row r="74" spans="2:24" ht="26.25" customHeight="1">
      <c r="B74" s="800" t="s">
        <v>551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</row>
    <row r="75" spans="2:24">
      <c r="B75" s="797" t="s">
        <v>552</v>
      </c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7"/>
      <c r="X75" s="797"/>
    </row>
    <row r="76" spans="2:24">
      <c r="B76" s="797" t="s">
        <v>553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</row>
    <row r="77" spans="2:24">
      <c r="B77" s="797" t="s">
        <v>554</v>
      </c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</row>
    <row r="78" spans="2:24">
      <c r="B78" s="797" t="s">
        <v>555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</row>
    <row r="79" spans="2:24">
      <c r="B79" s="797" t="s">
        <v>556</v>
      </c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</row>
    <row r="80" spans="2:24" ht="42" customHeight="1">
      <c r="B80" s="800" t="s">
        <v>557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</row>
    <row r="81" spans="2:24">
      <c r="B81" s="797" t="s">
        <v>558</v>
      </c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</row>
    <row r="82" spans="2:24">
      <c r="B82" s="797" t="s">
        <v>559</v>
      </c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</row>
    <row r="83" spans="2:24">
      <c r="B83" s="797" t="s">
        <v>560</v>
      </c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</row>
    <row r="84" spans="2:24">
      <c r="B84" s="797" t="s">
        <v>561</v>
      </c>
      <c r="C84" s="797"/>
      <c r="D84" s="797"/>
      <c r="E84" s="797"/>
      <c r="F84" s="797"/>
      <c r="G84" s="797"/>
      <c r="H84" s="797"/>
      <c r="I84" s="797"/>
      <c r="J84" s="797"/>
      <c r="K84" s="797"/>
      <c r="L84" s="797"/>
      <c r="M84" s="797"/>
      <c r="N84" s="797"/>
      <c r="O84" s="797"/>
      <c r="P84" s="797"/>
      <c r="Q84" s="797"/>
      <c r="R84" s="797"/>
      <c r="S84" s="797"/>
      <c r="T84" s="797"/>
      <c r="U84" s="797"/>
      <c r="V84" s="797"/>
      <c r="W84" s="797"/>
      <c r="X84" s="797"/>
    </row>
    <row r="85" spans="2:24">
      <c r="B85" s="797" t="s">
        <v>562</v>
      </c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</row>
    <row r="86" spans="2:24" ht="25.5" customHeight="1">
      <c r="B86" s="800" t="s">
        <v>563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</row>
    <row r="87" spans="2:24">
      <c r="B87" s="797" t="s">
        <v>564</v>
      </c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</row>
    <row r="88" spans="2:24">
      <c r="B88" s="797" t="s">
        <v>565</v>
      </c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</row>
    <row r="89" spans="2:24" ht="24.75" customHeight="1">
      <c r="B89" s="797" t="s">
        <v>566</v>
      </c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7"/>
    </row>
    <row r="90" spans="2:24">
      <c r="B90" s="797" t="s">
        <v>567</v>
      </c>
      <c r="C90" s="797"/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</row>
    <row r="91" spans="2:24">
      <c r="B91" s="797" t="s">
        <v>568</v>
      </c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</row>
  </sheetData>
  <mergeCells count="35">
    <mergeCell ref="B88:X88"/>
    <mergeCell ref="B89:X89"/>
    <mergeCell ref="B90:X90"/>
    <mergeCell ref="B91:X91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82:X82"/>
    <mergeCell ref="AQ47:AX47"/>
    <mergeCell ref="B77:X77"/>
    <mergeCell ref="B78:X78"/>
    <mergeCell ref="B79:X79"/>
    <mergeCell ref="B80:X80"/>
    <mergeCell ref="B86:X86"/>
    <mergeCell ref="B83:X83"/>
    <mergeCell ref="B84:X84"/>
    <mergeCell ref="B85:X85"/>
    <mergeCell ref="AA4:AX4"/>
    <mergeCell ref="C5:Z5"/>
    <mergeCell ref="AA5:AX5"/>
    <mergeCell ref="A4:A6"/>
    <mergeCell ref="B4:B6"/>
    <mergeCell ref="C4:Z4"/>
    <mergeCell ref="B69:X69"/>
    <mergeCell ref="C2:Z2"/>
    <mergeCell ref="B66:X66"/>
    <mergeCell ref="B67:X67"/>
    <mergeCell ref="B68:X68"/>
    <mergeCell ref="B65:X65"/>
  </mergeCells>
  <phoneticPr fontId="0" type="noConversion"/>
  <pageMargins left="0.70866141732283472" right="0.19685039370078741" top="0.74803149606299213" bottom="2.5196850393700787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</vt:vector>
  </TitlesOfParts>
  <Company>VSS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msuser</cp:lastModifiedBy>
  <cp:lastPrinted>2016-01-22T14:14:55Z</cp:lastPrinted>
  <dcterms:created xsi:type="dcterms:W3CDTF">2005-03-22T15:35:28Z</dcterms:created>
  <dcterms:modified xsi:type="dcterms:W3CDTF">2016-01-29T13:03:16Z</dcterms:modified>
</cp:coreProperties>
</file>